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Default Extension="wdp" ContentType="image/vnd.ms-photo"/>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bookViews>
    <workbookView xWindow="0" yWindow="120" windowWidth="19440" windowHeight="11640" tabRatio="897"/>
  </bookViews>
  <sheets>
    <sheet name="Introdução" sheetId="13" r:id="rId1"/>
    <sheet name="Orientações" sheetId="30" r:id="rId2"/>
    <sheet name="Quick Gauge" sheetId="29" r:id="rId3"/>
    <sheet name="1. Medição" sheetId="24" r:id="rId4"/>
    <sheet name="2. Gestão" sheetId="25" r:id="rId5"/>
    <sheet name="3. Engajamento" sheetId="26" r:id="rId6"/>
    <sheet name="4. Transparência" sheetId="27" r:id="rId7"/>
    <sheet name="Scorecard" sheetId="28" r:id="rId8"/>
    <sheet name="Diagrama de Aranha" sheetId="33" r:id="rId9"/>
    <sheet name="Glossário" sheetId="31" r:id="rId10"/>
    <sheet name="glossary_lookup" sheetId="32" state="hidden" r:id="rId11"/>
    <sheet name="Formulas" sheetId="19" state="hidden" r:id="rId12"/>
  </sheets>
  <definedNames>
    <definedName name="_">Formulas!$D$1</definedName>
    <definedName name="Col">Formulas!$D:$D</definedName>
    <definedName name="Disclosure">'4. Transparência'!$B$2:$K$5</definedName>
    <definedName name="Engagement">'3. Engajamento'!$B$2:$K$9</definedName>
    <definedName name="glossaryterms">glossary_lookup!$A$1:$A$80</definedName>
    <definedName name="Management">'2. Gestão'!$B$2:$K$16</definedName>
    <definedName name="Measurement">'1. Medição'!$B$2:$K$11</definedName>
    <definedName name="No">Formulas!$C$1</definedName>
    <definedName name="NoCol">Formulas!$C:$C</definedName>
    <definedName name="progresslist">Formulas!$E$9:$E$12</definedName>
    <definedName name="_xlnm.Print_Titles" localSheetId="3">'1. Medição'!$2:$2</definedName>
    <definedName name="_xlnm.Print_Titles" localSheetId="4">'2. Gestão'!$2:$2</definedName>
    <definedName name="_xlnm.Print_Titles" localSheetId="5">'3. Engajamento'!$2:$2</definedName>
    <definedName name="_xlnm.Print_Titles" localSheetId="6">'4. Transparência'!$2:$2</definedName>
    <definedName name="Yes">Formulas!$B$1</definedName>
    <definedName name="YesCol">Formulas!$B:$B</definedName>
    <definedName name="YesNo">OFFSET(Formulas!$A$1,0,0,COUNTA(Formulas!$A:$A),1)</definedName>
    <definedName name="yesnodontknow">Formulas!$A$1:$A$3</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C10" i="31"/>
  <c r="J3" i="19" l="1"/>
  <c r="K3" s="1"/>
  <c r="H8" i="28" s="1"/>
  <c r="J4" i="19"/>
  <c r="K4" s="1"/>
  <c r="J5"/>
  <c r="K5"/>
  <c r="C4" i="33" s="1"/>
  <c r="J6" i="19"/>
  <c r="K6" s="1"/>
  <c r="J7"/>
  <c r="K7" s="1"/>
  <c r="J8"/>
  <c r="K8" s="1"/>
  <c r="J9"/>
  <c r="K9" s="1"/>
  <c r="C8" i="33" s="1"/>
  <c r="J10" i="19"/>
  <c r="K10" s="1"/>
  <c r="J11"/>
  <c r="K11" s="1"/>
  <c r="J12"/>
  <c r="K12" s="1"/>
  <c r="J13"/>
  <c r="K13"/>
  <c r="C12" i="33" s="1"/>
  <c r="J14" i="19"/>
  <c r="K14" s="1"/>
  <c r="J15"/>
  <c r="K15" s="1"/>
  <c r="C14" i="33" s="1"/>
  <c r="J16" i="19"/>
  <c r="K16" s="1"/>
  <c r="J17"/>
  <c r="K17" s="1"/>
  <c r="C16" i="33" s="1"/>
  <c r="J18" i="19"/>
  <c r="K18" s="1"/>
  <c r="J19"/>
  <c r="K19" s="1"/>
  <c r="J20"/>
  <c r="K20" s="1"/>
  <c r="J21"/>
  <c r="K21" s="1"/>
  <c r="C20" i="33" s="1"/>
  <c r="J22" i="19"/>
  <c r="K22" s="1"/>
  <c r="J23"/>
  <c r="K23"/>
  <c r="H53" i="28" s="1"/>
  <c r="J24" i="19"/>
  <c r="K24" s="1"/>
  <c r="J25"/>
  <c r="K25" s="1"/>
  <c r="C24" i="33" s="1"/>
  <c r="J26" i="19"/>
  <c r="K26" s="1"/>
  <c r="J27"/>
  <c r="K27" s="1"/>
  <c r="C26" i="33" s="1"/>
  <c r="J28" i="19"/>
  <c r="K28" s="1"/>
  <c r="J29"/>
  <c r="K29"/>
  <c r="C28" i="33" s="1"/>
  <c r="J2" i="19"/>
  <c r="K2" s="1"/>
  <c r="C21" i="29"/>
  <c r="D21"/>
  <c r="C18"/>
  <c r="D18" s="1"/>
  <c r="C17"/>
  <c r="D17"/>
  <c r="C13"/>
  <c r="D13" s="1"/>
  <c r="C14"/>
  <c r="D14" s="1"/>
  <c r="C12"/>
  <c r="D12" s="1"/>
  <c r="C11"/>
  <c r="D11"/>
  <c r="D6"/>
  <c r="D5"/>
  <c r="H62" i="28" l="1"/>
  <c r="C22" i="33"/>
  <c r="C10"/>
  <c r="H26" i="28"/>
  <c r="H44"/>
  <c r="C18" i="33"/>
  <c r="H35" i="28"/>
  <c r="C6" i="33"/>
  <c r="H17" i="28"/>
  <c r="C2" i="33"/>
  <c r="C17"/>
  <c r="H42" i="28"/>
  <c r="C19" i="33"/>
  <c r="H47" i="28"/>
  <c r="C11" i="33"/>
  <c r="H29" i="28"/>
  <c r="C3" i="33"/>
  <c r="H10" i="28"/>
  <c r="C1" i="33"/>
  <c r="H6" i="28"/>
  <c r="C21" i="33"/>
  <c r="H51" i="28"/>
  <c r="C13" i="33"/>
  <c r="H33" i="28"/>
  <c r="C5" i="33"/>
  <c r="H14" i="28"/>
  <c r="C25" i="33"/>
  <c r="H59" i="28"/>
  <c r="C9" i="33"/>
  <c r="H24" i="28"/>
  <c r="C27" i="33"/>
  <c r="H64" i="28"/>
  <c r="C23" i="33"/>
  <c r="H55" i="28"/>
  <c r="C15" i="33"/>
  <c r="H37" i="28"/>
  <c r="C7" i="33"/>
  <c r="H19" i="28"/>
  <c r="H22"/>
  <c r="H40"/>
  <c r="H66"/>
  <c r="H12"/>
  <c r="H31"/>
  <c r="H49"/>
  <c r="H57"/>
</calcChain>
</file>

<file path=xl/comments1.xml><?xml version="1.0" encoding="utf-8"?>
<comments xmlns="http://schemas.openxmlformats.org/spreadsheetml/2006/main">
  <authors>
    <author>Brooke Barton</author>
  </authors>
  <commentList>
    <comment ref="F3" authorId="0">
      <text>
        <r>
          <rPr>
            <b/>
            <sz val="11"/>
            <color indexed="81"/>
            <rFont val="Calibri"/>
            <family val="2"/>
          </rPr>
          <t xml:space="preserve">Para limpar suas respostas, clique com o botão direito do mouse e escolha a opção "Limpar conteúdo". </t>
        </r>
      </text>
    </comment>
  </commentList>
</comments>
</file>

<file path=xl/sharedStrings.xml><?xml version="1.0" encoding="utf-8"?>
<sst xmlns="http://schemas.openxmlformats.org/spreadsheetml/2006/main" count="646" uniqueCount="482">
  <si>
    <t>CDP Water Disclosure Q3.4, 4</t>
    <phoneticPr fontId="2" type="noConversion"/>
  </si>
  <si>
    <t>CDP Water Disclosure Q2.2, 1.2</t>
    <phoneticPr fontId="2" type="noConversion"/>
  </si>
  <si>
    <t>CDP Water Disclosure Q2.2</t>
    <phoneticPr fontId="2" type="noConversion"/>
  </si>
  <si>
    <t xml:space="preserve">CDP Water Disclosure Q7.1, 7.2, 7.3, 8
GRI EN8, EN10, EN21
</t>
    <phoneticPr fontId="2" type="noConversion"/>
  </si>
  <si>
    <t>CDP Water Disclosure Q7.4
GRI EN9, EN25</t>
    <phoneticPr fontId="2" type="noConversion"/>
  </si>
  <si>
    <t xml:space="preserve"> </t>
    <phoneticPr fontId="2" type="noConversion"/>
  </si>
  <si>
    <t>CDP Water Disclosure Q3.3, 3.4</t>
    <phoneticPr fontId="2" type="noConversion"/>
  </si>
  <si>
    <t>CDP Water Disclosure Q17.1</t>
  </si>
  <si>
    <t>NA</t>
    <phoneticPr fontId="2" type="noConversion"/>
  </si>
  <si>
    <t>1.5, 1.7, 2.8</t>
    <phoneticPr fontId="2" type="noConversion"/>
  </si>
  <si>
    <t xml:space="preserve"> </t>
    <phoneticPr fontId="2" type="noConversion"/>
  </si>
  <si>
    <t xml:space="preserve"> </t>
    <phoneticPr fontId="3" type="noConversion"/>
  </si>
  <si>
    <t>1.1, 1.2, 1.6, 2.5, 2.6</t>
    <phoneticPr fontId="2" type="noConversion"/>
  </si>
  <si>
    <t>2.10</t>
    <phoneticPr fontId="2" type="noConversion"/>
  </si>
  <si>
    <t xml:space="preserve"> </t>
  </si>
  <si>
    <t xml:space="preserve">Runoff  </t>
  </si>
  <si>
    <t>CDP Water Disclosure Q3.1, 3.2, 4</t>
  </si>
  <si>
    <t>CDP Water Disclosure Q1.1a</t>
  </si>
  <si>
    <t>CDP Water Disclosure Q1.1b, 1.1c</t>
  </si>
  <si>
    <t>CDP Water Disclosure Q1.2</t>
  </si>
  <si>
    <t>CDP Water Disclosure Q5</t>
  </si>
  <si>
    <t>CDP Water Disclosure Q1</t>
  </si>
  <si>
    <t>© 2011 Ceres. All rights reserved.</t>
    <phoneticPr fontId="2" type="noConversion"/>
  </si>
  <si>
    <t xml:space="preserve"> </t>
    <phoneticPr fontId="2" type="noConversion"/>
  </si>
  <si>
    <t>© 2011 Ceres. All rights reserved.</t>
    <phoneticPr fontId="2" type="noConversion"/>
  </si>
  <si>
    <t>1.1 Own Use</t>
  </si>
  <si>
    <t>1.2 Own Impacts</t>
  </si>
  <si>
    <t>1.3 External Factors</t>
  </si>
  <si>
    <t>1.4 Stakeholder Perceptions</t>
  </si>
  <si>
    <t>1.5 Suppliers</t>
  </si>
  <si>
    <t>1.6 Own Operations</t>
  </si>
  <si>
    <t>1.7 Supply Chain</t>
  </si>
  <si>
    <t>2.1 Board Oversight</t>
  </si>
  <si>
    <t>2.2 Senior Management</t>
  </si>
  <si>
    <t>2.3 Public Policy/Lobbying Positions</t>
  </si>
  <si>
    <t>2.4 Public Statement/Policy</t>
  </si>
  <si>
    <t>2.5 Goals/Standards for Withdrawals</t>
  </si>
  <si>
    <t>2.6 Wastewater Standards</t>
  </si>
  <si>
    <t>2.7 Watershed Risk Plans</t>
  </si>
  <si>
    <t>2.8 Supplier Standards/Practices</t>
  </si>
  <si>
    <t>2.9 Business Planning</t>
  </si>
  <si>
    <t>2.10 Product Design</t>
  </si>
  <si>
    <t>2.11 Opportunity Identification</t>
  </si>
  <si>
    <t>3.1 Local Communities</t>
  </si>
  <si>
    <t>3.2 Employees</t>
  </si>
  <si>
    <t>3.3 Suppliers</t>
  </si>
  <si>
    <t>3.4 Governments &amp; Regulators</t>
  </si>
  <si>
    <t>3.5 NGOs &amp; Community Groups</t>
  </si>
  <si>
    <t>3.6 Other Industries</t>
  </si>
  <si>
    <t>3.7 Customers &amp; Consumers</t>
  </si>
  <si>
    <t>4.1 Water Related Information</t>
  </si>
  <si>
    <t>4.2 Financial Filings</t>
  </si>
  <si>
    <t>4.3 Auditing/Assurance</t>
  </si>
  <si>
    <t>ATIVIDADE</t>
  </si>
  <si>
    <t xml:space="preserve">Coleta e monitora dados da empresa relacionados com sua conformidade legal, uso e descarte de água </t>
  </si>
  <si>
    <t>1.1</t>
  </si>
  <si>
    <t>1.2</t>
  </si>
  <si>
    <t>1.3</t>
  </si>
  <si>
    <t>1.4</t>
  </si>
  <si>
    <t>1.5</t>
  </si>
  <si>
    <t>1.6</t>
  </si>
  <si>
    <t>1.7</t>
  </si>
  <si>
    <t>2.1</t>
  </si>
  <si>
    <t>2.2</t>
  </si>
  <si>
    <t>2.3</t>
  </si>
  <si>
    <t>2.4</t>
  </si>
  <si>
    <t>2.5</t>
  </si>
  <si>
    <t>2.6</t>
  </si>
  <si>
    <t>2.7</t>
  </si>
  <si>
    <t>2.8</t>
  </si>
  <si>
    <t>2.9</t>
  </si>
  <si>
    <t>2.10</t>
  </si>
  <si>
    <t>2.11</t>
  </si>
  <si>
    <t>3.1</t>
  </si>
  <si>
    <t>3.2</t>
  </si>
  <si>
    <t>3.4</t>
  </si>
  <si>
    <t>3.5</t>
  </si>
  <si>
    <t>3.3</t>
  </si>
  <si>
    <t>3.6</t>
  </si>
  <si>
    <t>3.7</t>
  </si>
  <si>
    <t>4.1</t>
  </si>
  <si>
    <t>4.2</t>
  </si>
  <si>
    <t>4.3</t>
  </si>
  <si>
    <t>PASSOS INICIAIS</t>
  </si>
  <si>
    <t>PROGRESSO AVANÇADO</t>
  </si>
  <si>
    <t>PRÁTICA LÍDER</t>
  </si>
  <si>
    <t xml:space="preserve">RELEVÂNCIA </t>
  </si>
  <si>
    <t>ORIENTAÇÕES</t>
  </si>
  <si>
    <t>DESEMPENHO DA EMPRESA</t>
  </si>
  <si>
    <t xml:space="preserve">REFERÊNCIAS </t>
  </si>
  <si>
    <t>REFERÊNCIAS</t>
  </si>
  <si>
    <t>ANOTAÇÕES</t>
  </si>
  <si>
    <t>A empresa coleta e monitora dados relacionados com sua conformidade legal, consumo e retirada de água, e descarte de águas residuárias para algumas de suas operações diretas.</t>
  </si>
  <si>
    <t>A empresa coleta e monitora dados relacionados com sua conformidade legal, consumo e retirada de água, e descarte de águas residuárias para todas as operações diretas.</t>
  </si>
  <si>
    <t>A empresa coleta e monitora dados relacionados com sua conformidade legal, consumo e retirada de água, reúso/reciclagem de água e descarte de águas residuárias para todas as operações diretas.</t>
  </si>
  <si>
    <t>Operações diretas</t>
  </si>
  <si>
    <t xml:space="preserve">• Operações diretas incluem instalações que são:
- De participação majoritária;
- Operadas por uma joint venture na qual a empresa detém uma participação de &gt; 50%;
- Contratualmente obrigada a seguir a direção da empresa;
- Uma operação na qual a empresa tem uma participação significativa, ou,
- Na esfera de influência ou controle da empresa com relação às atividades operacionais. 
• Uma omissão bem fundamentada de algumas instalações, por não serem materiais, não deve impedir a empresa de atingir o status de "progresso avançado" ou "prática líder".
</t>
  </si>
  <si>
    <t xml:space="preserve">Coleta e monitora dados da empresa relacionados com seus impactos ambientais e sociais sobre as fontes diretas de água </t>
  </si>
  <si>
    <t>A empresa identifica as principais fontes de água para algumas operações diretas e acompanha alguns dados relativos aos impactos ambientais e sociais da empresa sobre estas fontes.</t>
  </si>
  <si>
    <t>A empresa identifica as principais fontes de água para todas as operações diretas e acompanha uma série de dados relativos aos impactos ambientais e sociais da empresa sobre estas fontes.</t>
  </si>
  <si>
    <t>A empresa identifica todas as fontes de água para todas as operações diretas e acompanha uma série de dados relativos aos impactos ambientais e sociais da empresa sobre estas fontes.</t>
  </si>
  <si>
    <t xml:space="preserve">• Os impactos ambientais incluem a poluição, a captação excessiva, o redirecionamento dos cursos d’água naturais (especialmente de uma bacia para outra), a perturbação do curso e da intensidade dos fluxos ambientais, e os respectivos impactos sobre a biodiversidade e saúde dos ecossistemas.
• Impactos sociais incluem as consequências de impactos ambientais (como mudanças no acesso a água potável e seus impactos sobre a saúde humana e o bem-estar, os custos para a comunidade local, as questões culturais ou religiosas, etc.), e também efeitos como restrições de acesso à água, custos e encargos, impactos ou limitações sobre outras atividades econômicas.
</t>
  </si>
  <si>
    <t xml:space="preserve">Coleta e monitora dados sobre fatores externos que afetam fontes diretas de água </t>
  </si>
  <si>
    <t>A empresa identifica alguns fatores externos que afetam atualmente a qualidade e a disponibilidade da água para as principais instalações.</t>
  </si>
  <si>
    <t>A empresa identifica vários fatores externos que afetam a sustentabilidade atual e futura da água para as principais instalações.</t>
  </si>
  <si>
    <t>A empresa identifica vários fatores externos que afetam a sustentabilidade atual e futura da água para as operações diretas de que depende.</t>
  </si>
  <si>
    <t xml:space="preserve">• Fatores e tendências potenciais incluem, mas não estão limitados a:
- Mudanças climáticas;
- Desenvolvimento socioeconômico;
- Políticas públicas;
- Custos de fornecimento/tratamento;
- Impactos de outros usuários.
• Fontes para alguns destes dados podem ser encontradas em várias das ferramentas de avaliação de risco hídrico discutidas nas Orientações 1.6. Contudo, as companhias podem precisar de fontes locais para esses dados provenientes da gerência da instalação e/ou governo local e partes interessadas.
</t>
  </si>
  <si>
    <t>Coleta e monitora dados sobre as percepções das partes interessadas e suas preocupações com as questões hídricas</t>
  </si>
  <si>
    <t>A empresa monitora as atitudes e preocupações de algumas das principais partes interessadas de forma proativa, mas ad hoc.</t>
  </si>
  <si>
    <t>A empresa monitora as atitudes e preocupações de algumas das principais partes interessadas de forma proativa e sistemática.</t>
  </si>
  <si>
    <t>A empresa monitora as atitudes e preocupações de todas as principais partes interessadas de forma proativa e sistemática.</t>
  </si>
  <si>
    <t>Tudo</t>
  </si>
  <si>
    <t xml:space="preserve">• A natureza e a quantidade dos dados monitorados devem ser apropriados para o setor ou região.
• As partes interessadas podem incluir clientes, ONGs, organizações locais (conselhos, câmaras de comércio, outros líderes comunitários), etc.
• Proatividade neste caso significa procurar diretamente a opinião das partes interessadas e ir além de simplesmente monitorar a imprensa.
</t>
  </si>
  <si>
    <t>Levantamento de dados</t>
  </si>
  <si>
    <t>A empresa monitora informações compiladas, públicas ou de terceiros, sobre as práticas de gestão da água de alguns fornecedores, incluindo dados sobre conformidade, uso e descarte de água.</t>
  </si>
  <si>
    <t>A empresa solicita e avalia algumas informações sobre as práticas de gestão de recursos hídricos (como conformidade, uso e descarte de água) de todos (ou único) os fornecedores diretos identificados como intensivos em água, ou daqueles que possam ser uma fonte de risco hídrico.</t>
  </si>
  <si>
    <t>A empresa solicita e avalia uma série de informações sobre as práticas de gestão de recursos hídricos (como conformidade, uso  e descarte de água) de todos (ou único) os fornecedores diretos identificados como intensivos em água, ou que possam ser uma fonte de risco hídrico.</t>
  </si>
  <si>
    <t>Cadeia de suprimentos</t>
  </si>
  <si>
    <t xml:space="preserve">• A prática líder requer uma avaliação dos fornecedores por meio de uma estrutura de gestão de água abrangente e reconhecida. Uma abordagem possível seria aplicar a Aqua Gauge para seus fornecedores.
•Fornecedores "únicos" são aqueles que são a única fonte de uma determinada matéria-prima ou bem para a empresa.
</t>
  </si>
  <si>
    <t>Avaliação de risco</t>
  </si>
  <si>
    <t>Identifica e quantifica os riscos relacionados com a água em operações diretas</t>
  </si>
  <si>
    <t>A empresa usa ferramentas ou dados de terceiros (ou ferramentas internas equivalentes) para identificar todas as operações diretas localizadas em áreas com escassez de água.</t>
  </si>
  <si>
    <t>A empresa usa ferramentas ou dados de terceiros (ou ferramentas internas equivalentes) para identificar todas as operações diretas em potencias áreas de risco hídrico (incluindo escassez, qualidade, regulação ou outros fatores)</t>
  </si>
  <si>
    <t>A empresa combina ferramentas reconhecidas ou  dados de terceiros (ou ferramentas internas equivalentes) com os próprios dados sobre impacto atual do uso da água, e potenciais mudanças futuras na disponibilidade de água, qualidade, regulação e demanda/concorrência, para desenvolver um entendimento detalhado dos atuais e potenciais riscos hídricos.</t>
  </si>
  <si>
    <t xml:space="preserve">• Existem várias ferramentas e metodologias que empresas individuais podem usar para diagnosticar e controlar os riscos, incluindo uma ou mais das seguintes:
- WBCSD Global Water Tool;
- GEMI Local Water Tool;
- Integrated Biodiversity
Assessment Tool (iBAT);
- Water Footprint Assessment;
- WRI Aqueduct;
- WWF/DEG Water Filter;
• Em alguns casos, as empresas podem usar ferramentas ou séries de dados de terceiros, ou podem desenvolver suas próprias ferramentas que combinem os elementos listados acima.
</t>
  </si>
  <si>
    <t>Identifica e quantifica os riscos relacionados com a água na cadeia de suprimentos</t>
  </si>
  <si>
    <t>A empresa usa ferramentas ou dados de terceiros (ou ferramentas internas equivalentes) para identificar fornecedores diretos e principais matérias-primas provenientes de áreas com escassez de água.</t>
  </si>
  <si>
    <t>A empresa usa ferramentas ou dados de terceiros (ou ferramentas internas equivalentes) para identificar todos os fornecedores diretos, principais fornecedores indiretos e/ou matérias-primas provenientes de áreas de risco (escassez, qualidade, regulação ou outros fatores).</t>
  </si>
  <si>
    <t>A empresa usa dados de todos os fornecedores de materiais diretos, fornecedores indiretos e matérias-primas principais em áreas de estresse hídrico atual e futuro, em conjunto com dados dos fornecedores sobre o uso da água, impactos e gestão para obter uma compreensão detalhada dos riscos hídricos atuais e futuros na cadeia de suprimentos.</t>
  </si>
  <si>
    <t>Cadeia de Suprimentos</t>
  </si>
  <si>
    <t>MEDIÇÃO</t>
  </si>
  <si>
    <t>Governança e Responsabilidade</t>
  </si>
  <si>
    <t>GESTÃO</t>
  </si>
  <si>
    <t>Esclarece as responsabilidades de supervisão da água pelo conselho de administração</t>
  </si>
  <si>
    <t>O conselho ou comitê é ocasionalmente informado sobre riscos e oportunidades relacionados com a água.</t>
  </si>
  <si>
    <t>O conselho ou comitê supervisiona formalmente e explicitamente todas as questões hídricas importantes e ocasionalmente é informado sobre riscos e oportunidades no tema.</t>
  </si>
  <si>
    <t>O conselho ou comitê supervisiona formalmente e explicitamente todas as questões hídricas importantes e é regularmente  informado sobre riscos e oportunidades no tema.</t>
  </si>
  <si>
    <t xml:space="preserve"> Para os informes serem mais do que "ocasionais", devem ocorrer pelo menos uma vez por ano e ser parte do cronograma pré-planejado do conselho.</t>
  </si>
  <si>
    <t>Envolve os executivos seniores diretamente na gestão de questões hídricas</t>
  </si>
  <si>
    <t>Um executivo do conselho administrativo ou um membro do conselho supervisiona explicitamente a gestão estratégica de água.</t>
  </si>
  <si>
    <t>Um executivo do conselho administrativo ou um membro deste supervisiona explicitamente a gestão estratégica da água, e há linhas claras de responsabilidade entre o conselho e a equipe responsável localmente.</t>
  </si>
  <si>
    <t xml:space="preserve">Um executivo do conselho administrativo ou um membro deste supervisiona explicitamente toda a gestão estratégica da água, e há linhas claras de responsabilidade entre o conselho e a equipe responsável localmente. A água é explicitamente parte das metas de sustentabilidade para pagamento ou remuneração dos executivos sênior e principais gerentes.
</t>
  </si>
  <si>
    <t>Como parte da "prática líder", o componente sustentabilidade da remuneração deve estar relacionado a um conjunto de medidas de desempenho ambiental e social, sendo a água apenas um dos fatores.</t>
  </si>
  <si>
    <t>Alinha políticas públicas e lobby com as metas de gestão da água</t>
  </si>
  <si>
    <t>As posições de políticas públicas e lobbies da empresa são consistentes com seus próprios objetivos de gestão de recursos hídricos.</t>
  </si>
  <si>
    <t>As posições de políticas públicas e lobbies da empresa são consistentes com seus próprios objetivos de gestão de recursos hídricos, e com a gestão e metas de desenvolvimento internacionalmente reconhecidas.</t>
  </si>
  <si>
    <t>As posições de políticas públicas e lobbies da empresa são consistentes com seus próprios objetivos de gestão de recursos hídricos, e com a gestão e metas de desenvolvimento internacionalmente reconhecidas. A empresa trabalha também para encorajar uma maior adoção (pela indústria) de posições políticas consistentes com a gestão da água internacionalmente reconhecida e desenvolvimento de metas.</t>
  </si>
  <si>
    <t>A gestão da água e as metas de desenvolvimento internacionalmente reconhecidas poderiam incluir Gestão Integrada dos Recursos Hídricos (GIRH), os Objetivos de Desenvolvimento do Milênio, ou Princípios Orientadores para Empresas e Direitos Humanos.</t>
  </si>
  <si>
    <t>Políticas e Padrões</t>
  </si>
  <si>
    <t>Possui políticas publicamente disponíveis e reconhece a importância da água para os negócios</t>
  </si>
  <si>
    <t>A empresa tem uma política de fácil identificação disponível publicamente, que estabelece metas e diretrizes claras para a ação sobre temas relacionados a água.</t>
  </si>
  <si>
    <t xml:space="preserve"> A empresa tem uma política de fácil identificação disponível publicamente, que estabelece metas e diretrizes claras para a ação sobre temas relacionados com a água, além de demonstrar publicamente seu compromisso com a água.</t>
  </si>
  <si>
    <t>A empresa tem uma política de fácil identificação e disponível publicamente que estabelece metas e diretrizes claras para a ação sobre temas relacionados com a água, além de demonstrar publicamente seu compromisso com a água. Também reconhece sua responsabilidade de respeitar o direito humano à água e ao saneamento.</t>
  </si>
  <si>
    <t xml:space="preserve">• Demonstração pública de comprometimento com a água pode incluir, por exemplo:
- Participação do Mandato da Água do CEO ou iniciativas similares;
- Declarações de altos executivos ou membros do conselho.
• A política de recursos hídricos de uma empresa também pode ser parte de um comprometimento ou de uma política em sustentabilidade mais amplos, mas deve ser especificamente mencionada nesses casos. Da mesma forma, o reconhecimento do direito humano à água deve ser parte de políticas mais amplas de direitos humanos.  
</t>
  </si>
  <si>
    <t>Estabelece padrões de desempenho e metas para a captação/consumo de água para operações diretas</t>
  </si>
  <si>
    <t>A empresa estabelece metas de redução de captações/consumo de água para algumas instalações.</t>
  </si>
  <si>
    <t>A empresa estabelece metas de redução de captações/consumo de água para todas as instalações.</t>
  </si>
  <si>
    <t>A empresa estabelece metas amplas de redução de captações/consumo de água para todas as instalações, e para as instalações com risco considerado alto, estabelece metas mais agressivas.</t>
  </si>
  <si>
    <t>Estabelece padrões de desempenho e metas relativas ao descarte de águas residuárias para operações diretas</t>
  </si>
  <si>
    <t>A empresa sistematicamente atende ou supera os requisitos de conformidade de águas residuárias em todas as instalações. Também estabelece um padrão global de águas residuárias, que supera a normativa local para algumas instalações.</t>
  </si>
  <si>
    <t>A empresa sistematicamente atende ou supera os requisitos de conformidade de águas residuárias em todas as instalações. Também estabelece um padrão global de águas residuárias, que supera a normativa local para a maioria das instalações.</t>
  </si>
  <si>
    <t>A empresa sistematicamente atende ou supera os requisitos de conformidade de águas residuárias em todas as instalações. Também estabelece um padrão global de águas residuárias, pelo menos equivalente às normas regulatórias mais rigorosas a que suas instalações são submetidas mundialmente.</t>
  </si>
  <si>
    <t>Requer planos para lidar com os riscos associados às bacias hidrográficas locais</t>
  </si>
  <si>
    <t>Algumas instalações em áreas consideradas de alto risco precisam desenvolver planos de proteção dos recursos hídricos que enfrentem os riscos externos críticos, e incluam planos para envolver as principais partes interessadas locais, além de apoiar projetos que melhorem as condições da(s) bacia(s) hidrográfica(s) que abastecem ou são impactadas por cada estabelecimento.</t>
  </si>
  <si>
    <t>Todas as principais instalações em áreas consideradas de alto risco precisam desenvolver planos de proteção dos recursos hídricos que enfrentem os riscos externos críticos, e incluam planos para envolver as principais partes interessadas locais, além de apoiar projetos que melhorem as condições da(s) bacia(s) hidrográfica(s) que abastecem ou são impactadas por cada estabelecimento.</t>
  </si>
  <si>
    <t>Todas as instalações em áreas consideradas de alto risco precisam desenvolver planos de proteção dos recursos hídricos que enfrentem os riscos externos críticos, e incluam planos para envolver as principais partes interessadas locais, além de apoiar projetos que melhorem as condições da(s) bacia(s) hidrográfica(s) que abastecem ou são impactadas por cada estabelecimento</t>
  </si>
  <si>
    <t>Aborda a gestão sustentável da água nos padrões e códigos do fornecedor e em práticas de aquisição e contratação</t>
  </si>
  <si>
    <t>Para os maiores fornecedores diretos de uso intensivo de água ou que possam ser uma fonte de risco hídrico, a empresa estabelece um padrão global de uso de água e/ou descarte de efluentes. O código de conduta dos fornecedores ou as políticas fazem referências à água.</t>
  </si>
  <si>
    <t>Para os maiores fornecedores diretos de uso intensivo de água ou que possam ser uma fonte de risco hídrico, a empresa estabelece um padrão de uso da água e de descarte de efluentes que atenda ou supere a conformidade local para esses fornecedores. O código de conduta dos fornecedores ou as políticas fazem referências à água, e a empresa integra o desempenho hídrico do fornecedor em suas principais práticas de contratação e aquisição.</t>
  </si>
  <si>
    <t>Para os maiores fornecedores diretos de uso intensivo de água ou que possam ser uma fonte de risco hídrico, a empresa estabelece um padrão de uso da água e de descarte de efluentes que atenda ou supere a conformidade local para esses fornecedores. Também requer que os fornecedores tenham o seu próprio programa de gestão de recursos hídricos que imponha padrões comparáveis sobre os seus próprios fornecedores. A empresa integra sistematicamente o desempenho hídrico do fornecedor em suas políticas e práticas de contratação e aquisição.</t>
  </si>
  <si>
    <t xml:space="preserve">• Políticas de aquisição e contratação que podem influenciar as questões hídricas podem incluir: Pedido de Propostas (RFPs), seleção de fornecedores e critérios de reavaliação, etc.
</t>
  </si>
  <si>
    <t>Planejamento de Negócios</t>
  </si>
  <si>
    <t>Considera a água no planejamento de negócios e nas decisões de investimento</t>
  </si>
  <si>
    <t>A empresa considera as questões de recursos hídricos nos principais investimentos em áreas identificadas como de risco hídrico elevado.</t>
  </si>
  <si>
    <t>A empresa considera as questões de recursos hídricos em todos os principais investimentos.</t>
  </si>
  <si>
    <t>A empresa considera todos os riscos e oportunidades relacionados com a água, incluindo valores bem fundamentados sobre os recursos hídricos, em todas as principais decisões, além do planejamento e orçamento sistemáticos.  Os riscos hídricos estão integrados no sistema de gestão de risco da empresa.</t>
  </si>
  <si>
    <t xml:space="preserve">• Decisões importantes de investimento podem incluir: aquisições, investimentos de capital, implantação de instalações e contratos com grandes fornecedores.
• A água é um recurso subvalorizado. No entanto, os investidores devem reconhecer que estimar o verdadeiro valor da água na tomada de decisões é uma tarefa complexa. Simplesmente incluir o custo explícito da água não significa necessariamente que a empresa está lidando adequadamente com a questão, em quase todos os casos, o valor da água adequada e limpa para um negócio será muito superior ao preço que realmente se paga por este recurso.
• O valor da água é em si somente um dos vários fatores de ESG que devem ser considerados em qualquer decisão de investimento importante.
</t>
  </si>
  <si>
    <t xml:space="preserve">Considera a água no desenvolvimento e desenho de produtos </t>
  </si>
  <si>
    <t>A empresa avalia os impactos nos recursos hídricos no ciclo de vida de alguns produtos e estabelece metas de redução do uso de água no ciclo de produtos selecionados.</t>
  </si>
  <si>
    <t>A empresa avalia os impactos nos recursos hídricos no ciclo de vida dos principais produtos e possui um programa sistemático de redução do uso de água no ciclo de produtos com alto impacto ou com uso significativo de água em áreas estressadas.</t>
  </si>
  <si>
    <t>A empresa avalia os impactos nos recursos hídricos no ciclo de vida de todos os produtos significativos e possui um programa sistemático de redução do uso de água no ciclo de todos esses produtos.</t>
  </si>
  <si>
    <t xml:space="preserve">Produto
</t>
  </si>
  <si>
    <t>Produto</t>
  </si>
  <si>
    <t xml:space="preserve"> Embora a consideração das questões da água no desenvolvimento de produtos seja mais importante para alguns setores do que para outros, todas as empresas devem considerar o impacto de seus produtos e serviços sobre a água, mesmo que a conclusão seja que não há impacto ou risco.
Oportunidades de negócio podem incluir novos produtos e processos, bem como os benefícios de uma melhor gestão de água, seja através de custos reduzidos, de melhor equidade da marca, de melhores relações com as partes interessadas ou de outros benefícios para os negócios.
</t>
  </si>
  <si>
    <t>Oportunidades de negócio podem incluir novos produtos e processos, bem como os benefícios de uma melhor gestão de água, seja através de custos reduzidos, de melhor equidade da marca, de melhores relações com as partes interessadas ou de outros benefícios para os negócios.</t>
  </si>
  <si>
    <t>Identifica oportunidades de negócios relacionadas com a água</t>
  </si>
  <si>
    <t>A empresa reconhece publicamente o potencial das oportunidades relacionadas com a água, e tem planos confiáveis para o desenvolvimento futuro.</t>
  </si>
  <si>
    <t>A empresa reconhece publicamente o potencial das oportunidades relacionadas com a água, e está comprovadamente trabalhando para desenvolver novas oportunidades de negócios que envolvem as questões hídricas.</t>
  </si>
  <si>
    <t>A empresa tem uma estratégia clara para identificar, financiar e lançar oportunidades relacionadas com a água e estabelece metas relacionadas à receita ou lucro para novas oportunidades de negócios.</t>
  </si>
  <si>
    <t>ENGAJAMENTO DAS PARTES INTERESSADAS</t>
  </si>
  <si>
    <t>Requer o engajamento com as comunidades locais sobre questões hídricas em operações diretas existentes ou potenciais</t>
  </si>
  <si>
    <t>Pessoal da empresa consulta as comunidades antes de implantar ou expandir operações em total conformidade com normativa local. A equipe trabalha em projetos hídricos externos, que beneficiam a comunidade</t>
  </si>
  <si>
    <t>Pessoal da empresa consulta as comunidades locais antes de implantar ou expandir operações como parte de um processo empresarial que atenda ou supere os requerimentos legais. A equipe  se engaja com as comunidades de forma sistemática, e está envolvida em projetos externos que contribuem para a gestão sustentável local da água e/ou acesso à água e saneamento.</t>
  </si>
  <si>
    <t>Pessoal da empresa consulta as comunidades locais antes de implantar ou expandir operações como parte de um processo empresarial que atenda ou supere os requerimentos legais na maioria das instalações, sendo consistente com o consentimento livre, prévio e informado (CLIP). A equipe se engaja com as comunidades de forma sistemática, e está envolvida em projetos externos que contribuem para a gestão sustentável local  da água e/ou acesso a água e saneamento.</t>
  </si>
  <si>
    <t xml:space="preserve">• O engajamento das partes interessadas é um processo de mão dupla, e requer tanto a comunicação da posição da empresa e a intenção de ouvir, quanto respostas para as preocupações das partes interessadas.
•Os recursos para o engajamento das partes interessadas incluem a Norma AA1000 de Engajamento das Partes Interessadas e os manuais de engajamento das partes interessadas da International Finance Corporation.
</t>
  </si>
  <si>
    <t>Engaja seus os funcionários em questões de água</t>
  </si>
  <si>
    <t>A empresa tem dado alguns passos para engajar e/ou educar os funcionários em questões hídricas.</t>
  </si>
  <si>
    <t>A empresa tem um programa empresarial, concebido para engajar e educar funcionários, e incentivá-los a assumir iniciativas nas questões hídricas.</t>
  </si>
  <si>
    <t>A empresa tem um programa empresarial, concebido para engajar e educar funcionários, e incentivá-los a assumir iniciativas nas questões hídricas. Também educa e incentiva os funcionários a reduzir seu gasto hídrico pessoal.</t>
  </si>
  <si>
    <t xml:space="preserve">O engajamento dos funcionários pode envolver, entre outros:
• O motivo da água ser um tema importante;
• Os problemas hídricos da empresa (na fábrica, na cadeia de suprimentos, e nos clientes);
• Problemas hídricos no meio ambiente/bacia hidrográfica;
• Medidas que os funcionários podem tomar dentro e fora da empresa para fazer diferença.
</t>
  </si>
  <si>
    <t>Trabalha com os fornecedores para ajudá-los a melhorar a gestão de recursos hídricos</t>
  </si>
  <si>
    <t>Assessora e trabalha com alguns fornecedores diretos para melhorar a gestão de recursos hídricos.</t>
  </si>
  <si>
    <t xml:space="preserve">Ativamente aconselha e trabalha com os principais fornecedores (ou grupos de fornecedores) identificados como de uso intensivo de água, ou que possam ser uma fonte de risco hídrico para melhorar a gestão do recurso. Trabalha com ou financia esforços de associações industriais e ONGs para melhorar as práticas de gestão de água de pequenos fornecedores com uso intensivo de água. </t>
  </si>
  <si>
    <t>Ativamente aconselha e trabalha com os principais fornecedores (ou grupos de fornecedores) para melhorar sua gestão do recurso. Sistematicamente trabalha com ou financia esforços de associações industriais e ONGs para melhorar as práticas de gestão da água de pequenos fornecedores com uso intensivo de água.</t>
  </si>
  <si>
    <t>Envolve-se abertamente com governos locais, regionais e nacionais para avançar em políticas sustentáveis de recursos hídricos e na sua gestão</t>
  </si>
  <si>
    <t>Toma medidas para planejar uma estratégia de engajamento coerente em políticas de recursos hídricos, que seja totalmente transparente e que vise promover a gestão sustentável da água.</t>
  </si>
  <si>
    <t>Envolve-se em políticas públicas relacionadas com a água em bacias hidrográficas consideradas de alto risco. O envolvimento está alinhado com a estratégia geral de engajamento em políticas de recursos hídricos, é totalmente transparente e visa promover a gestão sustentável da água.</t>
  </si>
  <si>
    <t>Envolve-se em políticas públicas relacionadas com a água em áreas de alto risco, assim como em nível nacional e mundial. O envolvimento está alinhado com a estratégia geral de engajamento em políticas de recursos hídricos, é totalmente transparente e visa promover a gestão sustentável da água.</t>
  </si>
  <si>
    <t xml:space="preserve">O envolvimento com os reguladores e os governos deve ser pré-planejado e seguir uma estratégia coerente. O CEO Water Mandate publicou um conjunto de diretrizes para as empresas para ajudá-las a planejar e a realizar engajamento nas políticas hídricas. Ver: http://www.unglobalcompact.org/ Issues/Environment/Environment
_Guidance_Material.html#ceo_
water_mandate
</t>
  </si>
  <si>
    <t>Envolve-se com ONGs e organizações comunitárias em questões de recursos hídricos</t>
  </si>
  <si>
    <t>Envolve-se com ONGs e organizações comunitárias numa base ad hoc para realizar ações específicas sobre a água.</t>
  </si>
  <si>
    <t>Envolve-se com ONGs e organizações comunitárias sistematicamente, de forma informal (tal como o diálogo regular) ou formal (parceria), para realizar ações específicas sobre a água.</t>
  </si>
  <si>
    <t>Envolve-se formalmente (como em parcerias, projetos específicos, etc.) com ONGs e organizações comunitárias em questões hídricas relevantes para os principais negócios/áreas de operação.</t>
  </si>
  <si>
    <t>Engaja-se com outras indústrias/empresas/ usuários de recursos hídricos</t>
  </si>
  <si>
    <t>Envolve-se com outras empresas, usuários ou setores de forma ad hoc para enfrentar riscos e impactos relacionados à água.</t>
  </si>
  <si>
    <t>Apoia ou participa de esforços para trabalhar dentro das ou com as indústrias, para enfrentar os riscos e impactos hídricos em algumas áreas do negócio, e se envolve com outros usuários de forma ad hoc.</t>
  </si>
  <si>
    <t>Conduz ativamente esforços para trabalhar dentro das ou com as indústrias para enfrentar riscos e impactos hídricos. Colabora com outras companhias e usuários de água nas principais bacias para gerar uma gestão otimizada. Compartilha as ferramentas relacionadas à água, bem como informações não comerciais sensíveis a outras indústrias/bacias.</t>
  </si>
  <si>
    <t>Educa os clientes para ajudá-los a minimizar os impactos causados pelo produto</t>
  </si>
  <si>
    <t>Fornece informações para os clientes sobre como minimizar os impactos nos recursos hídricos associados com o uso de alguns produtos de impacto elevado/ intensivos em água.</t>
  </si>
  <si>
    <t>Sistematicamente fornece informações a todos os clientes sobre como minimizar impactos nos recursos hídricos associados ao uso de produtos de maior impacto/intensivos em água. Tem um programa ativo de educação e engajamento para a maioria dos clientes sobre os benefícios da gestão eficaz da água relacionada com os produtos da empresa.</t>
  </si>
  <si>
    <t xml:space="preserve">Sistematicamente fornece informações a todos os clientes sobre como minimizar impactos nos recursos hídricos associados ao uso de produtos de maior impacto / intensivos em água. Tem um programa ativo de educação e engajamento para a maioria dos clientes sobre os benefícios da gestão eficaz da água relacionada com os produtos da empresa. Quando pertinente, fornece mecanismos para a devolução do produto a fim de ajudar os clientes a gerir responsavelmente os impactos do fim da vida do produto. </t>
  </si>
  <si>
    <t>A informação fornecida aos clientes deve destacar trade-offs potenciais com outros fatores (como mudanças no consumo de energia) como consequência das mudanças no uso da água.</t>
  </si>
  <si>
    <t>TRANSPARÊNCIA</t>
  </si>
  <si>
    <t>Torna a informação relacionada com água publicamente disponível</t>
  </si>
  <si>
    <t>A empresa divulga algumas informações qualitativas e quantitativas relacionadas à água (uso, despejo, impactos, abordagem da gestão, etc.).</t>
  </si>
  <si>
    <t>A empresa divulga informações abrangentes qualitativas e quantitativas relacionadas à água (riscos, oportunidades, uso, despejo, impactos, abordagem da gestão, etc.).</t>
  </si>
  <si>
    <t>A empresa divulga informações abrangentes e prognósticos futuros, qualitativos e quantitativos, relacionados à água (riscos, oportunidades, uso, despejo, impactos, abordagem da gestão, etc.).</t>
  </si>
  <si>
    <t xml:space="preserve">Meios para tornar os dados públicos incluem, mas não estão limitados a:
- Relatórios de sustentabilidade/Relatórios de Responsabilidade Social Corporativa;
- CDP Water Disclosure;
- CEO Water Mandate Communication on Progress (relevante para signatários do mandato);
- Website da empresa;
- Relatório anual;
- Arquivamentos regulatórios;
- Reuniões e apresentações de analistas.
•A informação quantitativa deve incluir os principais indicadores da GRI e indicadores de água adicionais. 
• As empresas são incentivadas a apresentar dados de forma que os investidores possam comparar o desempenho das instalações em áreas estressadas ou de alto risco com a média global da empresa.
• Embora os padrões de divulgação e métricas estejam mudando e melhorando a cada ano, quando possível, as empresas devem divulgar uma comparação com outros anos das métricas escolhidas e com outras empresas parecidas. </t>
  </si>
  <si>
    <t>Inclui dados e análises relacionados com a água em arquivos/relatórios financeiros publicados.</t>
  </si>
  <si>
    <t>A empresa cumpre com as exigências mínimas de divulgação financeira relevantes à água.</t>
  </si>
  <si>
    <t>A empresa avalia a materialidade de todos os riscos relacionados com a água quando elabora seus arquivamentos de segurança ou relatórios anuais.</t>
  </si>
  <si>
    <t>A empresa integra a discussão de riscos e oportunidades materiais da água aos dados e metas quantitativas de desempenho em seus arquivamentos de segurança ou relatórios anuais, demonstrando as convergências com a estratégia, a governança e o desempenho financeiro.</t>
  </si>
  <si>
    <t xml:space="preserve">O relatório integrado financeiro e de sustentabilidade é uma tendência e deve evoluir rapidamente.
O International Integrated Reporting Committee está desenvolvendo uma estrutura para relatórios integrados que seja globalmente aceita, e é uma boa fonte para se atualizar no tema. Ver: http://www.theiirc.org
</t>
  </si>
  <si>
    <t>Fornece dados associados à água auditados/garantidos por terceiros</t>
  </si>
  <si>
    <t>A garantia sobre alguns dados relacionados aos impactos diretos do uso/despejo da água é fornecida por terceiros que sejam apropriados e independentes.</t>
  </si>
  <si>
    <t>A garantia sobre todos os dados relacionados aos impactos diretos do uso/despejo da água é fornecida por terceiros que sejam apropriados e independentes.</t>
  </si>
  <si>
    <t>A garantia sobre todos os dados relacionados aos impactos diretos do uso/despejo da água, bem como o desempenho da empresa em quaisquer metas, é fornecida por terceiros que sejam apropriados e independentes.</t>
  </si>
  <si>
    <t>Operações Diretas</t>
  </si>
  <si>
    <t>Categoria</t>
  </si>
  <si>
    <t>Subcategoria</t>
  </si>
  <si>
    <r>
      <t xml:space="preserve">Descrição
</t>
    </r>
    <r>
      <rPr>
        <b/>
        <i/>
        <sz val="11"/>
        <color theme="0"/>
        <rFont val="Calibri"/>
        <family val="2"/>
        <scheme val="minor"/>
      </rPr>
      <t>A Empresa:</t>
    </r>
  </si>
  <si>
    <t>Atividade</t>
  </si>
  <si>
    <t>Desempenho da Empresa</t>
  </si>
  <si>
    <t xml:space="preserve">Levantamento de Dados
</t>
  </si>
  <si>
    <t>Avaliação de Risco</t>
  </si>
  <si>
    <t>Governança</t>
  </si>
  <si>
    <t>Coleta e monitora dados relacionados com:</t>
  </si>
  <si>
    <t>Identifica e quantifica riscos relacionados com a água para:</t>
  </si>
  <si>
    <t>Define responsabilidades para a água através de:</t>
  </si>
  <si>
    <t>Estabelece padrões de desempenho e metas através de:</t>
  </si>
  <si>
    <t>Integra a água na tomada de decisões relacionadas com:</t>
  </si>
  <si>
    <t>Engaja as partes interessadas internas e externas nas questões relacionadas com a água:</t>
  </si>
  <si>
    <t>ENGAJAMENTO</t>
  </si>
  <si>
    <t>Divulga:</t>
  </si>
  <si>
    <t xml:space="preserve">Sua conformidade legal, uso e descarte de água </t>
  </si>
  <si>
    <t xml:space="preserve">Seus impactos ambientais e sociais sobre as fontes diretas de água </t>
  </si>
  <si>
    <t xml:space="preserve">Fatores externos que afetam as fontes diretas de água </t>
  </si>
  <si>
    <t>Percepções das partes interessadas e suas preocupações com as questões hídricas</t>
  </si>
  <si>
    <t>Eficácia das práticas dos fornecedores na gestão da água</t>
  </si>
  <si>
    <t>Conselho de administração</t>
  </si>
  <si>
    <t>Executivos Seniores</t>
  </si>
  <si>
    <t>Políticas públicas e posicionamentos de lobby</t>
  </si>
  <si>
    <t xml:space="preserve">Políticas/declarações sobre água disponíveis publicamente </t>
  </si>
  <si>
    <t>Padrões e metas para a captação/consumo de água para operações diretas</t>
  </si>
  <si>
    <t>Padrões e metas relativas ao descarte de águas residuárias para operações diretas</t>
  </si>
  <si>
    <t>Planos para lidar com os riscos associados às bacias hidrográficas locais</t>
  </si>
  <si>
    <t>Planejamento de negócios e alocação de capital</t>
  </si>
  <si>
    <t>Desenvolvimento e desenho do produto</t>
  </si>
  <si>
    <t>Identificação de oportunidades</t>
  </si>
  <si>
    <t>Comunidades locais</t>
  </si>
  <si>
    <t>Funcionários</t>
  </si>
  <si>
    <t>Fornecedores</t>
  </si>
  <si>
    <t>Governo e entidades de regulação</t>
  </si>
  <si>
    <t>ONGs e grupos comunitários</t>
  </si>
  <si>
    <t>Outras indústrias/empresas/usuários de água</t>
  </si>
  <si>
    <t>Clientes</t>
  </si>
  <si>
    <t>Informação relacionada com água</t>
  </si>
  <si>
    <t>Dados e análises  relacionadas com a água nos arquivos/relatórios financeiros</t>
  </si>
  <si>
    <t>Dados auditados/garantidos associados à água</t>
  </si>
  <si>
    <r>
      <rPr>
        <b/>
        <i/>
        <sz val="16"/>
        <rFont val="Calibri"/>
        <family val="2"/>
      </rPr>
      <t xml:space="preserve">Scorecard </t>
    </r>
    <r>
      <rPr>
        <b/>
        <sz val="16"/>
        <rFont val="Calibri"/>
        <family val="2"/>
      </rPr>
      <t>de Desempenho</t>
    </r>
  </si>
  <si>
    <r>
      <rPr>
        <b/>
        <sz val="12"/>
        <color indexed="8"/>
        <rFont val="Calibri"/>
        <family val="2"/>
      </rPr>
      <t>A água é uma de muitas questões ambientais e sociais críticas que podem afetar substancialmente o desempenho da empresa.</t>
    </r>
    <r>
      <rPr>
        <sz val="12"/>
        <color indexed="8"/>
        <rFont val="Calibri"/>
        <family val="2"/>
      </rPr>
      <t xml:space="preserve"> A Aqua Gauge é projetada especificamente para ajudar os usuários a avaliar as resposta das empresas em relação às questões hídricas.  A gestão da água, além de ser uma tarefa complexa, também está ligada a várias outras questões empresariais, ambientais e sociais. Estas incluem a disponibilidade e o uso da energia, a biodiversidade, a segurança alimentar e a saúde humana. Embora esta ferramenta seja focada em recursos hídricos, é importante reconhecer que a água deve ser gerida de forma que otimize o desempenho em todos os aspectos do negócios.  
</t>
    </r>
    <r>
      <rPr>
        <b/>
        <sz val="12"/>
        <color indexed="8"/>
        <rFont val="Calibri"/>
        <family val="2"/>
      </rPr>
      <t>Empresas devem trabalhar para gerenciar todos os tipos de riscos hídricos e identificar as oportunidades relacionadas com a água.</t>
    </r>
    <r>
      <rPr>
        <sz val="12"/>
        <color indexed="8"/>
        <rFont val="Calibri"/>
        <family val="2"/>
      </rPr>
      <t xml:space="preserve"> Riscos e oportunidades associados à água incluem não apenas os efeitos da escassez, mas também os de qualidade e excesso de água. A qualidade da água pode ser crítica para muitas empresas, mas a sua importância muitas vezes só é reconhecida quando a água de qualidade adequada não está mais disponível. A má qualidade da água pode aumentar os custos, diminuir a qualidade do produto, e potencialmente interromper as operações. O excesso de água também apresenta riscos para as empresas. As inundações podem ocorrer não só por causa de variações climáticas extremas, mas também podem ser causadas pelo homem e pela entrada de água do mar. Além disso, a demanda crescente por água no mundo pode criar oportunidades para que as empresas ofereçam novos produtos ou serviços, diferenciando-se dos concorrentes com base na eficiência hídrica e/ou reengenharia de processos para economizar água, energia e dinheiro. 
</t>
    </r>
    <r>
      <rPr>
        <b/>
        <sz val="12"/>
        <color indexed="8"/>
        <rFont val="Calibri"/>
        <family val="2"/>
      </rPr>
      <t xml:space="preserve">A Aqua Gauge foi desenvolvida para ser aplicável a todos os setores (com exceção do setor de abastecimento de água). </t>
    </r>
    <r>
      <rPr>
        <sz val="12"/>
        <color indexed="8"/>
        <rFont val="Calibri"/>
        <family val="2"/>
      </rPr>
      <t xml:space="preserve">Esta ferramenta é consistente com uma abordagem de gestão de riscos para a definição de prioridades. Cada aspecto do quadro foi rotulado para indicar a parte do negócio para o qual uma determinada ação é mais relevante. Algumas atividades de gestão serão mais importantes para determinados setores e áreas geográficas que outras, mas a maioria das atividades identificadas na ferramenta deve ser considerada para todos os setores.
</t>
    </r>
    <r>
      <rPr>
        <b/>
        <sz val="12"/>
        <color indexed="8"/>
        <rFont val="Calibri"/>
        <family val="2"/>
      </rPr>
      <t>Poucas empresas irão atingir a "prática líder" em todas as atividades de gestão da Aqua Gauge.</t>
    </r>
    <r>
      <rPr>
        <sz val="12"/>
        <color indexed="8"/>
        <rFont val="Calibri"/>
        <family val="2"/>
      </rPr>
      <t xml:space="preserve"> Embora haja pelo menos uma empresa que está atingindo cada prática líder listada, alcançar o nível das práticas líderes provavelmente será uma aspiração para muitas empresas ainda por algum tempo. Além disso, os usuários da Aqua Gauge devem reconhecer que a realização da prática líder em todos os aspectos do quadro pode não ser materialmente apropriada ou de bom custo-benefício para algumas empresas. Uma abordagem integrada para enfrentar os impactos e riscos materiais relacionados com a sustentabilidade deverá ajudar as empresas e os investidores a priorizar ações de maneira correta e eficiente. 
</t>
    </r>
    <r>
      <rPr>
        <b/>
        <sz val="12"/>
        <color indexed="8"/>
        <rFont val="Calibri"/>
        <family val="2"/>
      </rPr>
      <t xml:space="preserve">A Aqua Gauge não faz referência específica a prazos e aplica-se tanto a longo quanto a curto prazo. </t>
    </r>
    <r>
      <rPr>
        <sz val="12"/>
        <color indexed="8"/>
        <rFont val="Calibri"/>
        <family val="2"/>
      </rPr>
      <t xml:space="preserve"> Alguns riscos e oportunidades relacionados com a água podem se concretizar em curto prazo, enquanto outros só afetarão os negócios no longo prazo. Independentemente da escala de tempo, essas questões exigem avaliação no momento presente. Na avaliação de risco, as empresas (e os investidores) devem considerar não apenas a situação atual, mas também como as mudanças no ambiente de negócios, as demandas da sociedade e as mudanças no próprio ambiente, podem afetar os riscos e as oportunidades relacionadas a água. Para algumas empresas, os prazos que devem ser considerados podem ser relativamente curtos, mas para outras, o risco pode ter de ser considerado por várias décadas.
</t>
    </r>
    <r>
      <rPr>
        <b/>
        <sz val="12"/>
        <color indexed="8"/>
        <rFont val="Calibri"/>
        <family val="2"/>
      </rPr>
      <t xml:space="preserve">Sempre que possível, esta ferramenta usa terminologias consistentes com o uso comum e com outras ferramentas e iniciativas. </t>
    </r>
    <r>
      <rPr>
        <sz val="12"/>
        <color indexed="8"/>
        <rFont val="Calibri"/>
        <family val="2"/>
      </rPr>
      <t>Em particular, a terminologia se alinha com a utilizada pelo Roteiro Ceres para a Sustentabilidade, o Conselho Empresarial Mundial para o Desenvolvimento Sustentável, a Pesquisa de Água do CDP, e o Mandato de água do CEO das Nações Unidas.</t>
    </r>
  </si>
  <si>
    <t>Orientações</t>
  </si>
  <si>
    <t>Introdução</t>
  </si>
  <si>
    <r>
      <rPr>
        <sz val="12"/>
        <rFont val="Calibri"/>
        <family val="2"/>
        <scheme val="minor"/>
      </rPr>
      <t>Na Aqua Gauge, atividades de gestão que são particularmente relevantes para as empresas com riscos relacionados à água em operações diretas, na cadeias de suprimentos e/ou nos produtos são indicadas para ajudar a orientar o usuário para as práticas de gestão mais importantes para a empresa em questão.</t>
    </r>
    <r>
      <rPr>
        <sz val="12"/>
        <color rgb="FFFF0000"/>
        <rFont val="Calibri"/>
        <family val="2"/>
        <scheme val="minor"/>
      </rPr>
      <t xml:space="preserve">
</t>
    </r>
    <r>
      <rPr>
        <b/>
        <sz val="12"/>
        <rFont val="Calibri"/>
        <family val="2"/>
        <scheme val="minor"/>
      </rPr>
      <t>Além disso, cada uma das atividades de gestão possui referências cruzadas em relaão ao questionário do CDP Water e à Global Reporting Initiative (GRI) para facilitar a coleta de dados e o levantamento respostas.</t>
    </r>
    <r>
      <rPr>
        <sz val="12"/>
        <color rgb="FFFF0000"/>
        <rFont val="Calibri"/>
        <family val="2"/>
        <scheme val="minor"/>
      </rPr>
      <t xml:space="preserve"> 
</t>
    </r>
    <r>
      <rPr>
        <b/>
        <sz val="12"/>
        <rFont val="Calibri"/>
        <family val="2"/>
        <scheme val="minor"/>
      </rPr>
      <t>Uma vez que a avaliação da Aqua Gauge esteja concluída, os usuários poderão ver uma representação visual do desempenho nas guias "Scorecard" e "Diagrama de Aranha".</t>
    </r>
    <r>
      <rPr>
        <sz val="12"/>
        <rFont val="Calibri"/>
        <family val="2"/>
        <scheme val="minor"/>
      </rPr>
      <t xml:space="preserve"> As cores do Scorecard evidenciam o progresso da empresa para cada atividade da Aqua Gauge para destacar rapidamente os pontos fortes e áreas  que requerem melhorias. O Diagrama de Aranha deseha o progresso da empresa em um gráfico circular. À medida que o desempenho migra da "Ausência de medidas" para "Prática Líder", os pontos do gráfico se movem do centro para a sua parte externa. Este resultado gráfico e intuitivo foi concebido para comunicar rapidamente a avaliação da Aqua Gauge de uma forma que pode ser facilmente utilizada em apresentações ou outros materiais escritos. </t>
    </r>
    <r>
      <rPr>
        <b/>
        <sz val="12"/>
        <color rgb="FFFF0000"/>
        <rFont val="Calibri"/>
        <family val="2"/>
        <scheme val="minor"/>
      </rPr>
      <t/>
    </r>
  </si>
  <si>
    <t>SIM / NÃO</t>
  </si>
  <si>
    <t>PASSO 1: PRINCIPAIS PRÁTICAS DE GESTÃO</t>
  </si>
  <si>
    <t>PASSO 2: PRÁTICAS DE GESTÃO DA CADEIA DE VALOR</t>
  </si>
  <si>
    <t>Os riscos hídricos da empresa podem estar relacionados a suas:</t>
  </si>
  <si>
    <t xml:space="preserve">  - Operações Diretas (locais ou unidades)? Se sim:</t>
  </si>
  <si>
    <t xml:space="preserve">  - Cadeia de Suprimentos (fornecedores ou uso de matérias-primas)? Se sim:</t>
  </si>
  <si>
    <t xml:space="preserve">Coleta e monitora os dados sobre a eficácia das práticas de gestão de recursos hídricos dos fornecedores </t>
  </si>
  <si>
    <t xml:space="preserve">   - Produtos (impactos do uso do produto nos recursos hídricos)? Se sim:</t>
  </si>
  <si>
    <t>ORIENTAÇÕES:</t>
  </si>
  <si>
    <t xml:space="preserve">O Quick Gauge é projetado principalmente para os investidores interessados ​​em avaliar rapidamente uma carteira de empresas para determinar aquelas com o maior potencial de exposição aos riscos hídrico através de uma série curta de perguntas. Uma vez que as empresas prioritárias são identificadas, a ferramenta Aqua Gauge completa é útil para determinar a adequação das respostas de gestão de recursos hídricos de cada empresa. </t>
  </si>
  <si>
    <r>
      <t xml:space="preserve">Se as respostas para as questões mais relevantes são na sua maioria não, </t>
    </r>
    <r>
      <rPr>
        <sz val="14"/>
        <color indexed="8"/>
        <rFont val="Calibri"/>
        <family val="2"/>
      </rPr>
      <t>a empresa deve ser contatada para determinar se este é um reflexo justo da sua atividade e, em caso afirmativo, porque uma medida não foi tomada. As atividades listadas nesta ficha refletem as ações mais críticas de gestão a serem tomadas relacionadas aos recursos hídricos e, portanto, devem ser as prioridades por qualquer empresa começando a pensar em tomar medidas para gerenciar o risco hídrico.</t>
    </r>
    <r>
      <rPr>
        <b/>
        <sz val="14"/>
        <color indexed="8"/>
        <rFont val="Calibri"/>
        <family val="2"/>
      </rPr>
      <t/>
    </r>
  </si>
  <si>
    <r>
      <t xml:space="preserve">Se as respostas são em sua maioria sim, </t>
    </r>
    <r>
      <rPr>
        <sz val="14"/>
        <color indexed="8"/>
        <rFont val="Calibri"/>
        <family val="2"/>
      </rPr>
      <t xml:space="preserve"> o investidor pode querer em seguida, buscar uma avaliação mais detalhada da empresa, utilizando a avaliação completa do Aqua Gauge (abas 1-4). Alternativamente, o investidor pode querer mudar o foco para outras empresas que possuem um desempenho pior.</t>
    </r>
    <r>
      <rPr>
        <b/>
        <sz val="14"/>
        <color indexed="8"/>
        <rFont val="Calibri"/>
        <family val="2"/>
      </rPr>
      <t xml:space="preserve"> </t>
    </r>
  </si>
  <si>
    <t xml:space="preserve">DIAGNÓSTICO QUICK GAUGE </t>
  </si>
  <si>
    <t>Glossário</t>
  </si>
  <si>
    <r>
      <t>Este glossário inclui vários termos relacionados à água que foram utilizados no Aqua Gauge e que podem ser encontrados em materiais de divulgações das empresas. Todas as definições foram retiradas de “</t>
    </r>
    <r>
      <rPr>
        <i/>
        <sz val="11"/>
        <color theme="1"/>
        <rFont val="Calibri"/>
        <family val="2"/>
        <scheme val="minor"/>
      </rPr>
      <t>Water for Business: Initiatives Guiding Sustainable Water Management in the Private Sector</t>
    </r>
    <r>
      <rPr>
        <sz val="11"/>
        <color theme="1"/>
        <rFont val="Calibri"/>
        <family val="2"/>
        <scheme val="minor"/>
      </rPr>
      <t>” (WBCSD, IUCN, 2010).</t>
    </r>
  </si>
  <si>
    <t>Para mais informações, incluindo fontes individuais, clique aqui para baixar o relatório.</t>
  </si>
  <si>
    <t>Termo</t>
  </si>
  <si>
    <t>Definição</t>
  </si>
  <si>
    <t>Prática Líder</t>
  </si>
  <si>
    <t>Progresso Avançado</t>
  </si>
  <si>
    <t>Passos Inicias</t>
  </si>
  <si>
    <t>Ausência de Medidas</t>
  </si>
  <si>
    <t>Passos Iniciais</t>
  </si>
  <si>
    <t>TODOS</t>
  </si>
  <si>
    <t>Risco CS</t>
  </si>
  <si>
    <t>Risco P</t>
  </si>
  <si>
    <t>Risco OP</t>
  </si>
  <si>
    <t>2.1, 2.2, 2.9, e 4.1</t>
  </si>
  <si>
    <t xml:space="preserve">Percepções das partes interessadas e suas preocupações com as questões </t>
  </si>
  <si>
    <t xml:space="preserve">Padrões e metas relativas ao descarte de águas residuárias para operações </t>
  </si>
  <si>
    <t>Padrões, códigos, práticas de aquisição e contratação dos fornecedores</t>
  </si>
  <si>
    <t>Sim</t>
  </si>
  <si>
    <t xml:space="preserve">Não </t>
  </si>
  <si>
    <t>Aquífero</t>
  </si>
  <si>
    <t>Formação rochosa permeável capaz de armazenar quantidades exploráveis de água.</t>
  </si>
  <si>
    <t xml:space="preserve">O termo "consumo" não é definido ou usado de forma consistente. 
Em geral, é utilizado para representar uma quantidade de água que foi usada, mas não foi devolvida à fonte mais próxima. Água evaporada, transpirada, incorporada a produtos, usada em plantações ou resíduos, consumida pelo homem ou animais, ou ainda retirada da fonte local; costumeiramente se define como água "consumida". Em alguns casos a água que está tão poluída a ponto de ter seu uso proibido para aqueles que gostariam de ter acesso também é denominado "consumo".
Também referido como uso consuntivo da água.
</t>
  </si>
  <si>
    <t>Consumo (de água)</t>
  </si>
  <si>
    <t>Uso direto de água</t>
  </si>
  <si>
    <t>Refere-se à água usada por consumidores ou produtores (isto é, água usada em casa; para manufatura e para atividades associadas). O termo contrasta com “uso indireto da água”.</t>
  </si>
  <si>
    <t xml:space="preserve">Serviços ecossistêmicos
</t>
  </si>
  <si>
    <t>São os benefícios que as pessoas obtêm dos ecossistemas. Incluem provisão de água e alimentos; controle das inundações, secas, degradação da terra e doenças; formação do solo e ciclagem de nutrientes; benefícios culturais como por exemplo recreativos, espirituais, religiosos, entre outros não materiais. A classificação da água como um serviço de provisão em vez de um serviço de regulação é debatido, mas isto não afeta seu significados geral.</t>
  </si>
  <si>
    <t>Veja “descarte de água”.</t>
  </si>
  <si>
    <t>Efluente</t>
  </si>
  <si>
    <t>Vazão ecológica</t>
  </si>
  <si>
    <t>Um conceito relacionado à qualidade e quantidade da água em qualquer corpo d’água superficial ou subsuperficial, que forneça uma vazão de água suficiente para manter as funções do ecossistema e os bens e serviços dependentes destas funções.</t>
  </si>
  <si>
    <t>Água doce</t>
  </si>
  <si>
    <t>Água de ocorrência natural que tem uma concentração baixa de sais, geralmente aceita como apropriada para a captação e tratamento para a produção de água potável.</t>
  </si>
  <si>
    <t>Água subterrânea</t>
  </si>
  <si>
    <t>Água do subsolo ocupando a zona saturada.</t>
  </si>
  <si>
    <t>Uso indireto da água</t>
  </si>
  <si>
    <t>Água usada no processamento dos produtos consumidos pelo cliente ou usada como insumo por um produtor (água usada na produção e na cadeia de suprimentos dos bens e dos serviços consumidos; água usada na cadeia de suprimentos de uma empresa).</t>
  </si>
  <si>
    <t>Avaliação do ciclo de vida (ACV)</t>
  </si>
  <si>
    <t>Processo para: avaliar os aspectos ambientais associados a um produto, processo ou atividade por meio da identificação e quantificação da energia, dos materiais usados, e dos resíduos lançados ao ambiente; avaliar o impacto dessa energia e materiais usados e lançados para identificar e avaliar oportunidades que gerem melhorias ambientais. A avaliação inclui o ciclo de vida completo do produto, do processo ou da atividade, abrangendo a extração e processamento das matérias-primas, a fabricação, transporte e distribuição, o uso, manutenção do reuso; reciclagem e disposição final.</t>
  </si>
  <si>
    <t>Água reciclada/água de reúso</t>
  </si>
  <si>
    <t>Veja reciclagem/reúso de água.</t>
  </si>
  <si>
    <t>Bacia hidrográfica</t>
  </si>
  <si>
    <t>Área que tem uma saída comum para seu escoamento superficial. Também pode ser chamada de bacia de drenagem.</t>
  </si>
  <si>
    <t>Água de superfície</t>
  </si>
  <si>
    <t>Água que flui sobre ou é armazenada na superfície do solo.</t>
  </si>
  <si>
    <t>Água residuária</t>
  </si>
  <si>
    <t xml:space="preserve">Água que não tem mais valor imediato para o fim para o qual foi usada ou processada devido a sua qualidade, quantidade ou época da ocorrência. Os efluentes de um usuário, no entanto, podem ser uma fonte potencial para outro um usuário em outra parte. </t>
  </si>
  <si>
    <t>Alocação de água</t>
  </si>
  <si>
    <t>Em um sistema hídrico, no qual há vários usos ou demandas para a água, é o processo de atribuir quantidades específicas a serem dedicadas a uma finalidade ou a um uso determinado.</t>
  </si>
  <si>
    <t>Disponibilidade de água</t>
  </si>
  <si>
    <t>Um conceito que expressa a quantidade de água que é acessível em um lugar.</t>
  </si>
  <si>
    <t>Conservação da água</t>
  </si>
  <si>
    <t>A prática de minimizar o uso e/ou consumo da água.</t>
  </si>
  <si>
    <t>Descarte de água</t>
  </si>
  <si>
    <t>(1) Líquido que flui para fora de um contentor ou sistema.
(2) Água ou efluentes que fluem para fora de um reservatório ou estação de tratamento.
(3) Transbordamento de um córrego ou lago.</t>
  </si>
  <si>
    <t>Demanda de água</t>
  </si>
  <si>
    <t>Quantidade real de água requerida para diferentes necessidades, ao longo de um dado período, condicionada por fatores econômicos ambientais e/ou sociais.</t>
  </si>
  <si>
    <t>Eficiência hídrica</t>
  </si>
  <si>
    <t>Geralmente, a taxa de água usada para um fim e a quantidade de água aplicada para este fim.</t>
  </si>
  <si>
    <t>Pegada hídrica</t>
  </si>
  <si>
    <t>Um indicador do uso da água para ambos os usos direto e indireto da água. A pegada hídrica de um negócio é o volume de água doce usada para produzir seus bens e serviços. O uso da água é medido pelo volume de água consumida (evaporada) e/ou poluída por unidade de tempo. A pegada inclui componentes verdes, azuis e cinzas da água. É um indicador geograficamente explícito, e mostra não somente os volumes do uso e da poluição da água, mas também as localizações.</t>
  </si>
  <si>
    <t>Avaliação da pegada hídrica</t>
  </si>
  <si>
    <t>Quantifica a pegada hídrica, avalia seus impactos e formula uma resposta. A avaliação inclui quatro fases: ajuste de objetivos e alcance; contabilidade para a pegada hídrica; avaliação de sustentabilidade da pegada hídrica; formulação da resposta da pegada hídrica.</t>
  </si>
  <si>
    <t>Avaliação de sustentabilidade da pegada hídrica</t>
  </si>
  <si>
    <t>Avaliação da sustentabilidade de uma pegada hídrica desde uma perspectiva ambiental, social e econômica, em nível local de bacia hidrográfica, bem como global.</t>
  </si>
  <si>
    <t>Intensivo em água</t>
  </si>
  <si>
    <t>Geralmente considerado como sendo a razão entre um processo, produto, negócio, ou utilização de água doce por humanos e uma unidade definida de produção ou população. Em algumas circunstâncias "consumo de água" é substituído por "uso de água”.</t>
  </si>
  <si>
    <t>Qualidade da água</t>
  </si>
  <si>
    <t>A qualidade da água refere-se às propriedades químicas, físicas, biológicas e organolépticas (relacionado ao sabor) da água.</t>
  </si>
  <si>
    <t>Reciclagem/reuso da água</t>
  </si>
  <si>
    <t xml:space="preserve">O ato de processamento de água usada /efluentes através de outro ciclo antes do descarte para tratamento final e /ou para o meio ambiente. Em geral, existem três tipos de água de reciclagem /reuso:
1. Efluentes reciclados no mesmo processo, ou maior utilização de água reciclada no ciclo do processo;
2. Efluentes reciclados/reutilizados em um processo diferente, mas dentro da mesma instalação.
3. Efluentes reutilizados em outra das instalações da organização.
</t>
  </si>
  <si>
    <t>Direito aos recursos hídricos</t>
  </si>
  <si>
    <t>Direito garantido pelo governo ou outras entidades que permitam o acesso, uso ou gestão de recursos hídricos.</t>
  </si>
  <si>
    <t xml:space="preserve">Escassez de água/Déficit de água/Estresse hídrico
</t>
  </si>
  <si>
    <t>Veja cada termo individualmente para definição.
Termos tais como a escassez de água, déficit e estresse são comumente usados como sinônimos. Todos estão relacionados a um excesso de demanda sobre a oferta disponível. O déficit de água descreve um estado no qual os níveis de abastecimento de água não atendem os níveis mínimos para as necessidades básicas. A escassez de água é um conceito mais relativo, que descreve a relação entre a demanda de água e sua disponibilidade. Estresse hídrico seria a consequência sintomática da escassez.</t>
  </si>
  <si>
    <t>Escassez de água</t>
  </si>
  <si>
    <t xml:space="preserve">1. A escassez de água ocorre quando a demanda supera a capacidade da área em fornecer a água necessária (o que implica que áreas secas não são necessariamente escassas em recursos hídricos).
2. A escassez econômica de água resulta da capacidade humana ou de recursos financeiros insuficientes para fornecer água
</t>
  </si>
  <si>
    <t xml:space="preserve">Déficit de água </t>
  </si>
  <si>
    <t>Ocorre quando o fornecimento de água anual está abaixo de mil metros cúbicos por pessoa, produzindo escassez crônica de água doce e subsequentes efeitos negativos sobre a produção de alimentos, desenvolvimento econômico e saúde dos ecossistemas.</t>
  </si>
  <si>
    <t>Estresse hídrico</t>
  </si>
  <si>
    <t>Ocorre quando o abastecimento anual de água de um país está abaixo de 1.700 metros cúbicos por pessoa e é caracterizado pela escassez de água periódica.</t>
  </si>
  <si>
    <t>Abastecimento de água</t>
  </si>
  <si>
    <t>Ver “disponibilidade de água”.</t>
  </si>
  <si>
    <t>Uso de água</t>
  </si>
  <si>
    <t>Refere-se a qualquer uso de água pela agricultura, indústria, produção de energia e/ou por famílias, incluindo usos como pesca, lazer, transporte e disposição de resíduos.</t>
  </si>
  <si>
    <t xml:space="preserve">Captação de água </t>
  </si>
  <si>
    <t xml:space="preserve">Água azul </t>
  </si>
  <si>
    <t>Água superficial e subterrânea, isto é, a água em lagos, rios e aqüíferos.</t>
  </si>
  <si>
    <t>Pegada hídrica azul</t>
  </si>
  <si>
    <t xml:space="preserve">volume de água superficial e subterrânea consumida pela produção de um bem ou serviço. O consumo se refere ao volume de água usado e então evaporado ou incorporado ao produto. Ela também inclui água captada de uma fonte 
superficial ou subterrânea em uma bacia e lançada em outra bacia ou no mar. Ela é a quantidade de água captada de uma fonte superficial ou subterrânea que não retorna para a bacia da qual ela foi retirada. </t>
  </si>
  <si>
    <t>Água verde</t>
  </si>
  <si>
    <t xml:space="preserve">Água que é armazenada no solo e na vegetação sobre a forma de umidade do solo ou evaporação. </t>
  </si>
  <si>
    <t>Pegada hídrica verde</t>
  </si>
  <si>
    <t xml:space="preserve"> Volume de água de chuva consumida durante o processo de produção. Ela é particularmente relevante para produtos agrícolas e florestais relativa à evapotranspiração total da água precipitada (dos campos e plantações) mais a água incorporada no produto colhido ou na madeira.  </t>
  </si>
  <si>
    <t xml:space="preserve">Água descartada de um processo que pode ser considerada para reciclagem/reúso. </t>
  </si>
  <si>
    <t xml:space="preserve"> O volume de água necessário para assimilar a carga de poluentes baseada nas concentrações naturais e em padrões de qualidade de água existentes. Ela é computada como o volume de água necessário para diluir os poluentes em um nível em que a qualidade da água permanece acima dos padrões definidos. </t>
  </si>
  <si>
    <t>Agua cinza</t>
  </si>
  <si>
    <t xml:space="preserve">Pegada hídrica cinza </t>
  </si>
  <si>
    <t>Vazão de retorno</t>
  </si>
  <si>
    <t>Qualquer vazão que retorna a um corpo d'água ou a um aquífero depois de utilizada.
Obs.: a qualidade, quantidade, temperatura e ponto de retorno a uma bacia hidrográfica ou aquífero comparadas as condições pré-captação são elementos importantes para a avaliação de sustentabilidade.</t>
  </si>
  <si>
    <t xml:space="preserve"> O conteúdo de água virtual de um produto é a água ‘embutida’ no produto, não no sentido real, mas no sentido virtual. Ele se refere ao volume de água consumido ou poluído para elaborar o produto, medido ao longo de 
toda a cadeia produtiva. 
O adjetivo "virtual" se deve ao fato de que a maior parte da água utilizada para produzir um produto não fica contida no produto no final do processo. O conteúdo real de água de um produto pode ser, em geral, negligencia quando comparado ao conteúdo de água virtual. 
Também pode ser referenciada como água "incorporada" ou "escondida".</t>
  </si>
  <si>
    <t>Contabilização da pegada hídrica</t>
  </si>
  <si>
    <t xml:space="preserve">É o passo na avaliação da pegada hídrica que se refere à obtenção de dados fatuais e empíricos em pegadas hídricas com um escopo e profundidades previamente definidos.  </t>
  </si>
  <si>
    <t>Água Neutro</t>
  </si>
  <si>
    <t xml:space="preserve">O termo se refere a quando sua pegada hídrica é reduzida até onde possível e quando as externalidades 
negativas da pegada hídrica remanescente foram contrabalançadas (compensadas). "Água neutro" não significa necessariamente que a pegada hídrica foi zerada, mas que ela foi reduzida tanto quanto possível e que as externalidades negativas (econômicas, sociais e ambientais) da pegada hídrica remanescente foram totalmente compensadas. </t>
  </si>
  <si>
    <t>Acidificação</t>
  </si>
  <si>
    <t xml:space="preserve">Alteração do equilíbrio químico natural de um ambiente causada por um aumento na concentração de elementos ácidos. </t>
  </si>
  <si>
    <t>Eficiência na Alocação</t>
  </si>
  <si>
    <t>A alocação de recursos hídricos de uma forma que maximize o benefício líquido alcançado através do uso múltiplo da água - consumo residencial, produção de alimentos e produção industrial, energia etc.</t>
  </si>
  <si>
    <t>Limite</t>
  </si>
  <si>
    <t xml:space="preserve">Pode referir-se a:
(1) O limite de um relatório de sustentabilidade refere-se à gama de entidades cujo desempenho está apresentado no relatório de sustentabilidade da organização
(2) O limite ou até que ponto os dados sobre água, indicadores ou impactos são considerados numa avaliação.
</t>
  </si>
  <si>
    <t>Água salobra</t>
  </si>
  <si>
    <t xml:space="preserve">Água contendo sais a uma concentração significativamente menor do que a da água do mar, mas em quantidades que excedem os padrões normalmente aceitáveis para usos municipal, doméstico e de irrigação. A concentração de sais dissolvidos totais é habitualmente dentro de um intervalo que vai de 1.000 a 10.000 mg / l.
</t>
  </si>
  <si>
    <t>Degradação</t>
  </si>
  <si>
    <t>Um conceito relacionado a diminuição da qualidade de um corpo d'água.</t>
  </si>
  <si>
    <t>Depleção</t>
  </si>
  <si>
    <t>Retirada contínua de água do lençol freático ou de outro corpo d'água em uma taxa maior do que a taxa de recarga</t>
  </si>
  <si>
    <t>Bacia de drenagem</t>
  </si>
  <si>
    <t>Área que tem uma saída comum para seu escoamento superficial. Também pode ser chamada de bacia hidrográfica.</t>
  </si>
  <si>
    <t>Pegada ecológica</t>
  </si>
  <si>
    <t xml:space="preserve">Uma ferramenta de contabilidade de recursos naturais que mede a quantidade, biologicamente produtiva, de terra e água que um indivíduo, uma região, toda a humanidade ou apenas uma atividade humana requer para produzir os recursos que consome e absorver os resíduos gerados. Esta medição é comparada a área de terra e água disponível. </t>
  </si>
  <si>
    <t xml:space="preserve">Indicador ambiental de estresse hídrico </t>
  </si>
  <si>
    <t>Mede a proporção de captação de água em relação à disponibilidade de água para uso humano. A água disponível para uso humano é igual à quantidade total de água disponível na bacia menos a demanda ambiental de água estimada (a água necessária pelo ecossistema para manter sua integridade).
Bacias com um índice de estresse hídrico acima de 0,4 já são consideradas, do ponto de vista do ecossistema, como áreas sob estresse ambiental; bacias com um indicador maior do que 0,8, são considerados altamente estressadas.</t>
  </si>
  <si>
    <t>Eutrofização</t>
  </si>
  <si>
    <t>O processo natural e lento de um lago, estuário ou baía que evolui para um pântano ou brejo e eventualmente desaparece. Durante os últimos estágios da eutrofização, o corpo d'água é sufocado pela abundante vida vegetal devido a níveis mais altos de nutrientes, como nitrogênio e fósforo. As atividades antrópicas podem acelerar este processo.</t>
  </si>
  <si>
    <t>Evapotranspiração</t>
  </si>
  <si>
    <t xml:space="preserve">Quantidade de água transferida do solo para a atmosfera por evaporação e transpiração da vegetação. </t>
  </si>
  <si>
    <t>Água fóssil</t>
  </si>
  <si>
    <t xml:space="preserve">A água infiltrada em um aqüífero durante um período geológico antigo sob condições climáticas e morfológicas diferentes do presente e armazenados desde aquela época. </t>
  </si>
  <si>
    <t>Uso não consuntivo da água</t>
  </si>
  <si>
    <t xml:space="preserve">O uso da água in situ (para um reservatório de geração de energia elétrica ou para transporte hidroviário, por exemplo).  </t>
  </si>
  <si>
    <t>Pegada de água verde líquida</t>
  </si>
  <si>
    <t xml:space="preserve">A diferença entre a evaporação da cultura agrícola e da evaporação natural daquele local. Este termo foi derivado da pegada de água verde de modo a refletir o fato de que, embora o crescimento das culturas aumente a evaporação, ainda haveria algum tipo de evaporação substancial naquele terreno devido à sua vegetação natural.
</t>
  </si>
  <si>
    <t>Recursos hídricos não-renováveis</t>
  </si>
  <si>
    <t>Massas de água subterrâneas (aquíferos profundos) que têm uma taxa insignificante de recarga na escala de tempo humana e, portanto, pode ser considerado como não-renovável. Enquanto os recursos hídricos renováveis são expressos em fluxos, os recursos hídricos não-renováveis devem ser expressos em quantidade (volume estocado). Veja também água fóssil.</t>
  </si>
  <si>
    <t>O uso de água que requer a captação do corpo d'água natural ou água subterrânea do aqüífero (por exemplo, o bombeamento ou desvio para usos municipais, agrícolas ou industriais).</t>
  </si>
  <si>
    <t xml:space="preserve">Uso consuntivo de água </t>
  </si>
  <si>
    <t>Indicador de desempenho</t>
  </si>
  <si>
    <t xml:space="preserve">Informações qualitativas ou quantitativas sobre os resultados associados com a um esforço que é comparável e demonstra a mudança ao longo do tempo. </t>
  </si>
  <si>
    <t>Poluente/poluição</t>
  </si>
  <si>
    <t>Uma substância/a adição de uma substância que impede a adequação da água para para um determinado propósito.</t>
  </si>
  <si>
    <t xml:space="preserve">Precipitação </t>
  </si>
  <si>
    <t>(1) Os produtos líquidos ou sólidos da condensação do vapor de água que cai a partir de nuvens ou são depositados a partir do ar sobre o solo.
(2) Quantidade de precipitação (como definido em (1)) numa unidade de área por unidade de tempo.</t>
  </si>
  <si>
    <t>Água renovável</t>
  </si>
  <si>
    <t>Conceito que se refere à quantidade de água que é mantida através do ciclo hidrológico e, assim, renovada em uma base previsível.</t>
  </si>
  <si>
    <t>Reservatório</t>
  </si>
  <si>
    <t>Massa de água, natural ou construído pelo homem, usado para armazenamento, regulação e controle dos recursos hídricos.</t>
  </si>
  <si>
    <t>Resiliência</t>
  </si>
  <si>
    <t>(1) Uma medida da magnitude da perturbação que pode ser absorvida por um ecossistema antes de ser preciso modificar a sua estrutura, alterando as variáveis e processos que controlam o seu comportamento.
(2) A medida da resistência à perturbação e a velocidade de retorno ao estado de equilíbrio de um ecossistema.</t>
  </si>
  <si>
    <t>A parte da precipitação que aparece como vazão, ou seja, não infiltra no solo.</t>
  </si>
  <si>
    <t>Percolação</t>
  </si>
  <si>
    <t>(1) O movimento lento da água em um meio poroso.
(2) Perda de água por infiltração no solo a partir de um rio ou outro corpo d' água.
(3) A água que emerge de uma rocha ou do solo ao longo de uma linha ou superfície.</t>
  </si>
  <si>
    <t>Recursos sustentáveis de água</t>
  </si>
  <si>
    <t>As captações são feitas a partir de fontes renováveis; a captação está dentro da capacidade de renovação da referida fonte; e, em seguida, a descarte ou retorno da água ao corpo d'água permite que outras pessoas a utilizem na mesma bacia hidrográfica , geralmente a jusante.</t>
  </si>
  <si>
    <t xml:space="preserve">Tóxico/toxicidade  </t>
  </si>
  <si>
    <t>O grau em que uma substância ou mistura de substâncias pode prejudicar os seres humanos ou animais. A toxicidade aguda envolve efeitos nocivos em um organismo através de uma única ou curta exposição . Toxicidade crônica é a capacidade de uma substância ou mistura de substâncias causar efeitos prejudiciais durante um período prolongado, geralmente mediante exposição repetida ou contínua, durando, por vezes, a vida toda do organismo exposto.</t>
  </si>
  <si>
    <t>Águas residuárias tratadas</t>
  </si>
  <si>
    <t>Água tratada</t>
  </si>
  <si>
    <t>Água que tenha recebido tratamento primário, secundário ou avançado para reduzir os seus níveis de poluentes ou riscos para a saúde e é, posteriormente, descartadaa no meio ambiente. Ela também pode ser uma forma de efluente.</t>
  </si>
  <si>
    <t>A água que foi limpa e/ou desinfectada, geralmente para fins de produção de água potável.</t>
  </si>
  <si>
    <t>Balanço hídrico</t>
  </si>
  <si>
    <t>Inventário de água com base no princípio de que, durante um determinado intervalo de tempo, o ganho total de água em uma determinada bacia hidrográfica ou  corpo d'água deve ser igual à perda total de água mais a variação líquida no armazenamento na bacia ou corpo d'água.</t>
  </si>
  <si>
    <t>Captação de água da chuva</t>
  </si>
  <si>
    <t>O processo de captação e concentração de chuvas com o escoamento de uma área maior para ser usado em uma área menor. A água coletada é diretamente aplicado na área de cultivo e armazenadas em perfis do solo para a absorção imediata por parte da safra ou armazenada em um reservatório de água para uso futuro.</t>
  </si>
  <si>
    <t>Perda de água</t>
  </si>
  <si>
    <t>Um termo conceitual referindo-se a água que escapa de um sistema devido tanto a causas naturais quanto antropogênicas.</t>
  </si>
  <si>
    <t>Compensar os impactos negativos de uma pegada hídrica, investindo em um uso mais sustentável e equitativa da água nas unidades hidrológicas em que os impactos da pegada hídrica restante estão localizados.</t>
  </si>
  <si>
    <t>Índice de pobreza da água</t>
  </si>
  <si>
    <t>Mede, para um determinado país, o impacto da escassez de água e seu abastecimento sobre as populações humanas. O índice é um número entre 0 e 100, em que uma pontuação baixa indica pobreza de água e uma alta pontuação indica um bom fornecimento de água . Este índice é o culminar de uma abordagem interdisciplinar que combina as quantidades físicas relacionadas à disponibilidade hídrica e os fatores socioeconômicos relacionados com a pobreza para produzir indicador que aborda os diversos fatores que afetam a gestão de recursos hídricos. Ele é composto por cinco índices: recursos, acesso, capacidade, uso e meio ambiente.</t>
  </si>
  <si>
    <t>Água reciclada/de reúso/recuperada</t>
  </si>
  <si>
    <t>Termos utilizados para descrever, de modo geral, a reutilização da água, quer para fins semelhantes ou diferentes daqueles do seu primeira uso. O termo "água reciclada" é mais frequentemente usado para descrever a reutilização da água em um mesmo processo ou em processo semelhante. O termo "água recuperada" aplica-se frequentemente a água que é usada para fins secundários, requerendo um nível de qualidade inferior em comparação a primeira utilização.</t>
  </si>
  <si>
    <t>Índice de déficit hidrico</t>
  </si>
  <si>
    <t>Variando de 0 a 1, indica a proporção de uso consuntivo que priva outros usuários de água. Pondera o consumo de água em função da escassez hídrica.</t>
  </si>
  <si>
    <r>
      <rPr>
        <b/>
        <sz val="12"/>
        <rFont val="Calibri"/>
        <family val="2"/>
      </rPr>
      <t xml:space="preserve">Esta planilha contém o Ceres Aqua Gauge. ™ O Aqua Gauge é uma estrutura projetada para ajudar as empresas a avaliar, melhorar e comunicar a sua forma de gerenciamento de risco hídrico em toda a empresa e para ajudar os investidores a compreender o quão bem as empresas estão gerenciando riscos e oportunidades relacionadas com a água. </t>
    </r>
    <r>
      <rPr>
        <sz val="12"/>
        <color indexed="8"/>
        <rFont val="Calibri"/>
        <family val="2"/>
      </rPr>
      <t xml:space="preserve">
Projetada para permitir uma análise rápida e abrangente, a Aqua Gauge dá ao usuário a opção de avaliar a empresa através de:
</t>
    </r>
    <r>
      <rPr>
        <b/>
        <sz val="12"/>
        <color indexed="8"/>
        <rFont val="Calibri"/>
        <family val="2"/>
      </rPr>
      <t xml:space="preserve">1. Uma lista curta ou "Quick Gauge" </t>
    </r>
    <r>
      <rPr>
        <sz val="12"/>
        <color indexed="8"/>
        <rFont val="Calibri"/>
        <family val="2"/>
      </rPr>
      <t xml:space="preserve">das principais práticas de gestão adequadas ao perfil de risco da empresa, e
</t>
    </r>
    <r>
      <rPr>
        <b/>
        <sz val="12"/>
        <color indexed="8"/>
        <rFont val="Calibri"/>
        <family val="2"/>
      </rPr>
      <t>2. A Aqua Gauge completa</t>
    </r>
    <r>
      <rPr>
        <sz val="12"/>
        <color indexed="8"/>
        <rFont val="Calibri"/>
        <family val="2"/>
      </rPr>
      <t xml:space="preserve"> – um conjunto abrangente de práticas de nível corporativo que proporcionam um panorama mais detalhado da abordagem de gestão empresarial em questões relacionadas à água. 
</t>
    </r>
    <r>
      <rPr>
        <b/>
        <sz val="12"/>
        <color indexed="8"/>
        <rFont val="Calibri"/>
        <family val="2"/>
      </rPr>
      <t>O diagnóstico da Quick Gauge, projetado principalmente para os investidores, deve ser utilizado como um primeiro passo na identificação dentro de uma carteira de investimentos daqueles cujo desempenho é potencialmente mais frágil, estando expostos a riscos relacionados à água devido ao setor ou geografia.</t>
    </r>
    <r>
      <rPr>
        <sz val="12"/>
        <color indexed="8"/>
        <rFont val="Calibri"/>
        <family val="2"/>
      </rPr>
      <t xml:space="preserve"> O Quick Gauge orienta o usuário com uma lista curta de perguntas, com a intenção de avaliar se a empresa tem implementado um conjunto de práticas básicas de gestão da água, e através deste processo, sinaliza as empresas que merecem uma análise e engajamento mais aprofundados. 
A Aqua Gauge completa oferece uma ampla visão de quatro categorias de atividades relacionadas à gestão corporativa dos recursos hídricos: medição, gestão, engajamento das partes interessadas e transparência, englobando aproximadamente 20 atividades-chave para a gestão de risco hídrico.  Isto permite que usuários avaliem a maturidade da empresa para cada atividade através de uma escala de quatro níveis, indo da "Ausência de medidas" até "Prática Líder".
</t>
    </r>
    <r>
      <rPr>
        <b/>
        <sz val="12"/>
        <color indexed="8"/>
        <rFont val="Calibri"/>
        <family val="2"/>
      </rPr>
      <t xml:space="preserve">• Ausência de medidas: </t>
    </r>
    <r>
      <rPr>
        <sz val="12"/>
        <color indexed="8"/>
        <rFont val="Calibri"/>
        <family val="2"/>
      </rPr>
      <t xml:space="preserve">não há evidências de que a empresa tomou medidas nesta área.
</t>
    </r>
    <r>
      <rPr>
        <b/>
        <sz val="12"/>
        <color indexed="8"/>
        <rFont val="Calibri"/>
        <family val="2"/>
      </rPr>
      <t xml:space="preserve">• Passos iniciais: </t>
    </r>
    <r>
      <rPr>
        <sz val="12"/>
        <color indexed="8"/>
        <rFont val="Calibri"/>
        <family val="2"/>
      </rPr>
      <t xml:space="preserve">foram tomadas medidas, mas a empresa está apenas começando a implementar a prática. </t>
    </r>
    <r>
      <rPr>
        <sz val="12"/>
        <color indexed="8"/>
        <rFont val="Calibri"/>
        <family val="2"/>
      </rPr>
      <t xml:space="preserve">
</t>
    </r>
    <r>
      <rPr>
        <b/>
        <sz val="12"/>
        <color indexed="8"/>
        <rFont val="Calibri"/>
        <family val="2"/>
      </rPr>
      <t xml:space="preserve">• Progresso avançado: </t>
    </r>
    <r>
      <rPr>
        <sz val="12"/>
        <color indexed="8"/>
        <rFont val="Calibri"/>
        <family val="2"/>
      </rPr>
      <t>foram tomadas medidas e tem sido feito um bom progresso em direção à prática líder, mas ainda existem lacunas na abordagem da empresa. 
•</t>
    </r>
    <r>
      <rPr>
        <b/>
        <sz val="12"/>
        <color indexed="8"/>
        <rFont val="Calibri"/>
        <family val="2"/>
      </rPr>
      <t xml:space="preserve"> Prática líder: </t>
    </r>
    <r>
      <rPr>
        <sz val="12"/>
        <color indexed="8"/>
        <rFont val="Calibri"/>
        <family val="2"/>
      </rPr>
      <t>as medidas são consistentes com o que as empresas líderes estão fazendo, e pretendendo fazer, nesta área.</t>
    </r>
    <r>
      <rPr>
        <b/>
        <sz val="12"/>
        <color indexed="8"/>
        <rFont val="Calibri"/>
        <family val="2"/>
      </rPr>
      <t xml:space="preserve"> </t>
    </r>
  </si>
  <si>
    <t>Última atualização da CERES AQUA GAUGE: 03.06.2013 - Tradução: 12/2014</t>
  </si>
  <si>
    <t>Não sei</t>
  </si>
  <si>
    <t>• No geral, as metas de redução absoluta são preferíveis, mas estas metas podem ser baseadas na eficiência ou absolutas, tendo em vista o risco enfrentado por cada instalação.
• Práticas líderes exigem metas mais agressivas para locais de alto risco do que metas estabelecidas para o negócio como um todo.</t>
  </si>
  <si>
    <t>Água virtual</t>
  </si>
  <si>
    <t xml:space="preserve">Remoção de água a partir de qualquer fonte, de modo permanente ou temporal. </t>
  </si>
  <si>
    <t>Vazão</t>
  </si>
  <si>
    <t>Compensação hídrica</t>
  </si>
  <si>
    <t>Termo geral para fluxo de água em um córrego ou rio.</t>
  </si>
  <si>
    <t xml:space="preserve">Para mais informações, faça o download do relatório neste link. </t>
  </si>
  <si>
    <t>Algumas empresas terão longas e complicadas cadeias de suprimento. Algumas irão achar extremamente difícil rastrear a origem das commodities que usam. Os investidores devem reconhecer o estado incipiente da análise de risco da cadeia de suprimentos ao examinar as ações da empresa nesta área</t>
  </si>
</sst>
</file>

<file path=xl/styles.xml><?xml version="1.0" encoding="utf-8"?>
<styleSheet xmlns="http://schemas.openxmlformats.org/spreadsheetml/2006/main">
  <numFmts count="1">
    <numFmt numFmtId="164" formatCode="0.0"/>
  </numFmts>
  <fonts count="85">
    <font>
      <sz val="11"/>
      <color theme="1"/>
      <name val="Calibri"/>
      <family val="2"/>
      <scheme val="minor"/>
    </font>
    <font>
      <i/>
      <sz val="11"/>
      <color indexed="8"/>
      <name val="Calibri"/>
      <family val="2"/>
    </font>
    <font>
      <sz val="8"/>
      <name val="Verdana"/>
      <family val="2"/>
    </font>
    <font>
      <sz val="8"/>
      <name val="Calibri"/>
      <family val="2"/>
    </font>
    <font>
      <b/>
      <sz val="12"/>
      <color indexed="8"/>
      <name val="Calibri"/>
      <family val="2"/>
    </font>
    <font>
      <sz val="11"/>
      <name val="Calibri"/>
      <family val="2"/>
    </font>
    <font>
      <b/>
      <sz val="11"/>
      <name val="Calibri"/>
      <family val="2"/>
    </font>
    <font>
      <b/>
      <i/>
      <sz val="11"/>
      <name val="Calibri"/>
      <family val="2"/>
    </font>
    <font>
      <b/>
      <sz val="22"/>
      <color indexed="19"/>
      <name val="Calibri"/>
      <family val="2"/>
    </font>
    <font>
      <b/>
      <sz val="16"/>
      <color indexed="10"/>
      <name val="Calibri"/>
      <family val="2"/>
    </font>
    <font>
      <i/>
      <sz val="11"/>
      <color indexed="8"/>
      <name val="Calibri"/>
      <family val="2"/>
    </font>
    <font>
      <sz val="22"/>
      <color indexed="8"/>
      <name val="Calibri"/>
      <family val="2"/>
    </font>
    <font>
      <b/>
      <sz val="11"/>
      <color indexed="10"/>
      <name val="Calibri"/>
      <family val="2"/>
    </font>
    <font>
      <sz val="11"/>
      <color indexed="10"/>
      <name val="Calibri"/>
      <family val="2"/>
    </font>
    <font>
      <b/>
      <sz val="11"/>
      <color indexed="8"/>
      <name val="Calibri"/>
      <family val="2"/>
    </font>
    <font>
      <b/>
      <sz val="12"/>
      <name val="Calibri"/>
      <family val="2"/>
    </font>
    <font>
      <b/>
      <sz val="16"/>
      <color indexed="56"/>
      <name val="Calibri"/>
      <family val="2"/>
    </font>
    <font>
      <sz val="11"/>
      <color indexed="8"/>
      <name val="Verdana"/>
      <family val="2"/>
    </font>
    <font>
      <b/>
      <sz val="11"/>
      <color indexed="8"/>
      <name val="Verdana"/>
      <family val="2"/>
    </font>
    <font>
      <sz val="12"/>
      <color indexed="8"/>
      <name val="Verdana"/>
      <family val="2"/>
    </font>
    <font>
      <b/>
      <sz val="16"/>
      <color indexed="9"/>
      <name val="Calibri"/>
      <family val="2"/>
    </font>
    <font>
      <b/>
      <sz val="11"/>
      <color theme="0"/>
      <name val="Calibri"/>
      <family val="2"/>
      <scheme val="minor"/>
    </font>
    <font>
      <b/>
      <sz val="11"/>
      <color theme="1"/>
      <name val="Calibri"/>
      <family val="2"/>
      <scheme val="minor"/>
    </font>
    <font>
      <sz val="11"/>
      <color theme="0"/>
      <name val="Calibri"/>
      <family val="2"/>
      <scheme val="minor"/>
    </font>
    <font>
      <b/>
      <sz val="12"/>
      <name val="Calibri"/>
      <family val="2"/>
    </font>
    <font>
      <b/>
      <sz val="12"/>
      <color indexed="9"/>
      <name val="Calibri"/>
      <family val="2"/>
    </font>
    <font>
      <b/>
      <sz val="16"/>
      <name val="Calibri"/>
      <family val="2"/>
    </font>
    <font>
      <sz val="11"/>
      <color theme="3"/>
      <name val="ＭＳ Ｐゴシック"/>
    </font>
    <font>
      <b/>
      <sz val="16"/>
      <name val="Calibri"/>
      <family val="2"/>
      <scheme val="minor"/>
    </font>
    <font>
      <sz val="11"/>
      <color rgb="FF0070C0"/>
      <name val="ＭＳ Ｐゴシック"/>
      <charset val="128"/>
    </font>
    <font>
      <sz val="11"/>
      <color rgb="FF00B0F0"/>
      <name val="ＭＳ Ｐゴシック"/>
    </font>
    <font>
      <i/>
      <sz val="11"/>
      <color theme="1"/>
      <name val="Calibri"/>
      <family val="2"/>
      <scheme val="minor"/>
    </font>
    <font>
      <sz val="11"/>
      <name val="ＭＳ Ｐゴシック"/>
    </font>
    <font>
      <sz val="11"/>
      <name val="Calibri"/>
      <family val="2"/>
      <scheme val="minor"/>
    </font>
    <font>
      <sz val="8"/>
      <color theme="1"/>
      <name val="Calibri"/>
      <family val="2"/>
      <scheme val="minor"/>
    </font>
    <font>
      <i/>
      <sz val="11"/>
      <color indexed="8"/>
      <name val="Calibri"/>
      <family val="2"/>
    </font>
    <font>
      <b/>
      <i/>
      <sz val="14"/>
      <color indexed="8"/>
      <name val="Calibri"/>
      <family val="2"/>
    </font>
    <font>
      <sz val="12"/>
      <color indexed="8"/>
      <name val="Calibri"/>
      <family val="2"/>
    </font>
    <font>
      <sz val="14"/>
      <color indexed="8"/>
      <name val="Calibri"/>
      <family val="2"/>
    </font>
    <font>
      <sz val="18"/>
      <color indexed="8"/>
      <name val="Calibri"/>
      <family val="2"/>
    </font>
    <font>
      <i/>
      <sz val="14"/>
      <color indexed="8"/>
      <name val="Calibri"/>
      <family val="2"/>
    </font>
    <font>
      <sz val="12"/>
      <color theme="1"/>
      <name val="Calibri"/>
      <family val="2"/>
      <scheme val="minor"/>
    </font>
    <font>
      <u/>
      <sz val="7.7"/>
      <color indexed="12"/>
      <name val="Calibri"/>
      <family val="2"/>
    </font>
    <font>
      <u/>
      <sz val="12"/>
      <color indexed="12"/>
      <name val="Calibri"/>
      <family val="2"/>
    </font>
    <font>
      <b/>
      <i/>
      <sz val="12"/>
      <name val="Calibri"/>
      <family val="2"/>
      <scheme val="minor"/>
    </font>
    <font>
      <sz val="12"/>
      <name val="Calibri"/>
      <family val="2"/>
      <scheme val="minor"/>
    </font>
    <font>
      <b/>
      <i/>
      <sz val="12"/>
      <color theme="1"/>
      <name val="Calibri"/>
      <family val="2"/>
      <scheme val="minor"/>
    </font>
    <font>
      <sz val="11"/>
      <color theme="0" tint="-0.14999847407452621"/>
      <name val="Calibri"/>
      <family val="2"/>
      <scheme val="minor"/>
    </font>
    <font>
      <b/>
      <sz val="11"/>
      <color theme="0" tint="-0.14999847407452621"/>
      <name val="Calibri"/>
      <family val="2"/>
      <scheme val="minor"/>
    </font>
    <font>
      <sz val="11"/>
      <color indexed="8"/>
      <name val="Calibri"/>
      <family val="2"/>
    </font>
    <font>
      <sz val="14"/>
      <color theme="1"/>
      <name val="Calibri"/>
      <family val="2"/>
      <scheme val="minor"/>
    </font>
    <font>
      <sz val="14"/>
      <color indexed="8"/>
      <name val="Verdana"/>
      <family val="2"/>
    </font>
    <font>
      <sz val="14"/>
      <color indexed="9"/>
      <name val="Calibri"/>
      <family val="2"/>
    </font>
    <font>
      <b/>
      <sz val="11"/>
      <color indexed="9"/>
      <name val="Calibri"/>
      <family val="2"/>
    </font>
    <font>
      <b/>
      <sz val="18"/>
      <color indexed="15"/>
      <name val="Calibri"/>
      <family val="2"/>
    </font>
    <font>
      <b/>
      <sz val="22"/>
      <color indexed="15"/>
      <name val="Calibri"/>
      <family val="2"/>
    </font>
    <font>
      <b/>
      <sz val="18"/>
      <name val="Calibri"/>
      <family val="2"/>
    </font>
    <font>
      <b/>
      <sz val="14"/>
      <color indexed="8"/>
      <name val="Calibri"/>
      <family val="2"/>
    </font>
    <font>
      <b/>
      <sz val="16"/>
      <color indexed="8"/>
      <name val="Calibri"/>
      <family val="2"/>
    </font>
    <font>
      <sz val="16"/>
      <color indexed="8"/>
      <name val="Calibri"/>
      <family val="2"/>
    </font>
    <font>
      <b/>
      <sz val="11"/>
      <color indexed="81"/>
      <name val="Calibri"/>
      <family val="2"/>
    </font>
    <font>
      <u/>
      <sz val="11"/>
      <color theme="11"/>
      <name val="Calibri"/>
      <family val="2"/>
      <scheme val="minor"/>
    </font>
    <font>
      <sz val="11"/>
      <color theme="0" tint="-0.34998626667073579"/>
      <name val="Calibri"/>
      <family val="2"/>
      <scheme val="minor"/>
    </font>
    <font>
      <b/>
      <u/>
      <sz val="12"/>
      <color indexed="12"/>
      <name val="Calibri"/>
      <family val="2"/>
    </font>
    <font>
      <b/>
      <sz val="12"/>
      <color indexed="8"/>
      <name val="Calibri"/>
      <family val="2"/>
      <scheme val="minor"/>
    </font>
    <font>
      <b/>
      <sz val="14"/>
      <color indexed="8"/>
      <name val="Calibri"/>
      <family val="2"/>
      <scheme val="minor"/>
    </font>
    <font>
      <b/>
      <i/>
      <sz val="11"/>
      <color theme="0"/>
      <name val="Calibri"/>
      <family val="2"/>
      <scheme val="minor"/>
    </font>
    <font>
      <b/>
      <i/>
      <sz val="16"/>
      <name val="Calibri"/>
      <family val="2"/>
    </font>
    <font>
      <b/>
      <sz val="22"/>
      <color indexed="15"/>
      <name val="Calibri"/>
      <family val="2"/>
    </font>
    <font>
      <sz val="12"/>
      <color rgb="FFFF0000"/>
      <name val="Calibri"/>
      <family val="2"/>
      <scheme val="minor"/>
    </font>
    <font>
      <b/>
      <sz val="12"/>
      <color rgb="FFFF0000"/>
      <name val="Calibri"/>
      <family val="2"/>
      <scheme val="minor"/>
    </font>
    <font>
      <b/>
      <sz val="12"/>
      <name val="Calibri"/>
      <family val="2"/>
      <scheme val="minor"/>
    </font>
    <font>
      <b/>
      <sz val="16"/>
      <color indexed="8"/>
      <name val="Calibri"/>
      <family val="2"/>
    </font>
    <font>
      <b/>
      <sz val="14"/>
      <color indexed="8"/>
      <name val="Calibri"/>
      <family val="2"/>
      <scheme val="minor"/>
    </font>
    <font>
      <b/>
      <sz val="14"/>
      <color indexed="8"/>
      <name val="Calibri"/>
      <family val="2"/>
    </font>
    <font>
      <b/>
      <sz val="18"/>
      <color indexed="9"/>
      <name val="Calibri"/>
      <family val="2"/>
    </font>
    <font>
      <u/>
      <sz val="14"/>
      <color indexed="12"/>
      <name val="Calibri"/>
      <family val="2"/>
    </font>
    <font>
      <sz val="10"/>
      <name val="Calibri"/>
      <family val="2"/>
    </font>
    <font>
      <sz val="10"/>
      <color indexed="8"/>
      <name val="Calibri"/>
      <family val="2"/>
    </font>
    <font>
      <sz val="16"/>
      <name val="Calibri"/>
      <family val="2"/>
    </font>
    <font>
      <b/>
      <sz val="10"/>
      <name val="Calibri"/>
      <family val="2"/>
    </font>
    <font>
      <b/>
      <sz val="14"/>
      <name val="Calibri"/>
      <family val="2"/>
    </font>
    <font>
      <sz val="10"/>
      <color indexed="10"/>
      <name val="Calibri"/>
      <family val="2"/>
    </font>
    <font>
      <sz val="10"/>
      <color indexed="18"/>
      <name val="Calibri"/>
      <family val="2"/>
    </font>
    <font>
      <i/>
      <sz val="14"/>
      <color theme="4"/>
      <name val="Calibri"/>
      <family val="2"/>
    </font>
  </fonts>
  <fills count="22">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indexed="9"/>
        <bgColor indexed="8"/>
      </patternFill>
    </fill>
    <fill>
      <patternFill patternType="solid">
        <fgColor indexed="15"/>
        <bgColor indexed="64"/>
      </patternFill>
    </fill>
    <fill>
      <patternFill patternType="solid">
        <fgColor indexed="60"/>
        <bgColor indexed="64"/>
      </patternFill>
    </fill>
    <fill>
      <patternFill patternType="solid">
        <fgColor indexed="47"/>
        <bgColor indexed="64"/>
      </patternFill>
    </fill>
    <fill>
      <patternFill patternType="solid">
        <fgColor indexed="50"/>
        <bgColor indexed="64"/>
      </patternFill>
    </fill>
    <fill>
      <patternFill patternType="solid">
        <fgColor indexed="43"/>
        <bgColor indexed="64"/>
      </patternFill>
    </fill>
    <fill>
      <patternFill patternType="solid">
        <fgColor indexed="19"/>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99"/>
        <bgColor indexed="64"/>
      </patternFill>
    </fill>
  </fills>
  <borders count="32">
    <border>
      <left/>
      <right/>
      <top/>
      <bottom/>
      <diagonal/>
    </border>
    <border>
      <left/>
      <right/>
      <top style="thin">
        <color auto="1"/>
      </top>
      <bottom/>
      <diagonal/>
    </border>
    <border>
      <left/>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s>
  <cellStyleXfs count="44">
    <xf numFmtId="0" fontId="0" fillId="0" borderId="0"/>
    <xf numFmtId="0" fontId="42" fillId="0" borderId="0" applyNumberFormat="0" applyFill="0" applyBorder="0" applyAlignment="0" applyProtection="0">
      <alignment vertical="top"/>
      <protection locked="0"/>
    </xf>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cellStyleXfs>
  <cellXfs count="356">
    <xf numFmtId="0" fontId="0" fillId="0" borderId="0" xfId="0"/>
    <xf numFmtId="0" fontId="0" fillId="0" borderId="0" xfId="0" applyAlignment="1">
      <alignment vertical="top"/>
    </xf>
    <xf numFmtId="0" fontId="11" fillId="0" borderId="0" xfId="0" applyFont="1"/>
    <xf numFmtId="0" fontId="0" fillId="4" borderId="0" xfId="0" applyFill="1"/>
    <xf numFmtId="0" fontId="22" fillId="4" borderId="0" xfId="0" applyFont="1" applyFill="1" applyBorder="1" applyAlignment="1">
      <alignment wrapText="1"/>
    </xf>
    <xf numFmtId="0" fontId="0" fillId="4" borderId="0" xfId="0" applyFill="1" applyBorder="1" applyAlignment="1">
      <alignment wrapText="1"/>
    </xf>
    <xf numFmtId="0" fontId="27" fillId="4" borderId="0" xfId="0" applyFont="1" applyFill="1" applyBorder="1" applyAlignment="1">
      <alignment horizontal="center" wrapText="1"/>
    </xf>
    <xf numFmtId="0" fontId="28" fillId="4" borderId="0" xfId="0" applyFont="1" applyFill="1" applyBorder="1" applyAlignment="1">
      <alignment horizontal="center" vertical="top" wrapText="1"/>
    </xf>
    <xf numFmtId="0" fontId="29" fillId="4" borderId="0" xfId="0" applyFont="1" applyFill="1" applyBorder="1" applyAlignment="1">
      <alignment horizontal="center" wrapText="1"/>
    </xf>
    <xf numFmtId="0" fontId="30" fillId="4" borderId="0" xfId="0" applyFont="1" applyFill="1" applyBorder="1" applyAlignment="1">
      <alignment horizontal="center" wrapText="1"/>
    </xf>
    <xf numFmtId="0" fontId="21" fillId="8" borderId="5" xfId="0" applyFont="1" applyFill="1" applyBorder="1" applyAlignment="1">
      <alignment horizontal="center" vertical="center" wrapText="1"/>
    </xf>
    <xf numFmtId="0" fontId="22" fillId="0" borderId="0" xfId="0" applyFont="1" applyBorder="1" applyAlignment="1">
      <alignment wrapText="1"/>
    </xf>
    <xf numFmtId="0" fontId="0" fillId="0" borderId="0" xfId="0" applyBorder="1" applyAlignment="1">
      <alignment wrapText="1"/>
    </xf>
    <xf numFmtId="0" fontId="0" fillId="4" borderId="0" xfId="0" applyFill="1" applyAlignment="1">
      <alignment horizontal="center"/>
    </xf>
    <xf numFmtId="0" fontId="33" fillId="4" borderId="0" xfId="0" applyFont="1" applyFill="1" applyBorder="1" applyAlignment="1">
      <alignment horizontal="center"/>
    </xf>
    <xf numFmtId="0" fontId="0" fillId="4" borderId="0" xfId="0" applyFill="1" applyAlignment="1">
      <alignment wrapText="1"/>
    </xf>
    <xf numFmtId="49" fontId="0" fillId="4" borderId="0" xfId="0" applyNumberFormat="1" applyFill="1" applyAlignment="1">
      <alignment wrapText="1"/>
    </xf>
    <xf numFmtId="0" fontId="32" fillId="7" borderId="0" xfId="0" applyFont="1" applyFill="1" applyBorder="1" applyAlignment="1">
      <alignment horizontal="center"/>
    </xf>
    <xf numFmtId="0" fontId="0" fillId="6" borderId="0" xfId="0" applyFont="1" applyFill="1" applyBorder="1" applyAlignment="1">
      <alignment horizontal="center"/>
    </xf>
    <xf numFmtId="0" fontId="23" fillId="5" borderId="0" xfId="0" applyFont="1" applyFill="1" applyBorder="1" applyAlignment="1">
      <alignment horizontal="center"/>
    </xf>
    <xf numFmtId="0" fontId="0" fillId="4" borderId="0" xfId="0" applyFill="1" applyBorder="1"/>
    <xf numFmtId="0" fontId="0" fillId="4" borderId="0" xfId="0" applyFont="1" applyFill="1" applyBorder="1" applyAlignment="1">
      <alignment wrapText="1"/>
    </xf>
    <xf numFmtId="0" fontId="0" fillId="4" borderId="0" xfId="0" applyFont="1" applyFill="1" applyBorder="1" applyAlignment="1">
      <alignment horizontal="center" vertical="top" wrapText="1"/>
    </xf>
    <xf numFmtId="0" fontId="0" fillId="0" borderId="0" xfId="0" applyFont="1" applyBorder="1" applyAlignment="1">
      <alignment horizontal="center" vertical="top" wrapText="1"/>
    </xf>
    <xf numFmtId="0" fontId="0" fillId="10" borderId="0" xfId="0" applyFill="1"/>
    <xf numFmtId="0" fontId="0" fillId="4" borderId="0" xfId="0" quotePrefix="1" applyFill="1"/>
    <xf numFmtId="0" fontId="17" fillId="4" borderId="0" xfId="0" applyFont="1" applyFill="1" applyBorder="1" applyAlignment="1">
      <alignment horizontal="center" vertical="center" wrapText="1"/>
    </xf>
    <xf numFmtId="0" fontId="0" fillId="4" borderId="3" xfId="0" applyFont="1" applyFill="1" applyBorder="1" applyAlignment="1">
      <alignment wrapText="1"/>
    </xf>
    <xf numFmtId="0" fontId="0" fillId="4" borderId="10" xfId="0" applyFont="1" applyFill="1" applyBorder="1" applyAlignment="1">
      <alignment wrapText="1"/>
    </xf>
    <xf numFmtId="0" fontId="0" fillId="4" borderId="13" xfId="0" applyFont="1" applyFill="1" applyBorder="1" applyAlignment="1">
      <alignment wrapText="1"/>
    </xf>
    <xf numFmtId="0" fontId="22" fillId="4" borderId="13" xfId="0" applyFont="1" applyFill="1" applyBorder="1" applyAlignment="1">
      <alignment wrapText="1"/>
    </xf>
    <xf numFmtId="0" fontId="0" fillId="4" borderId="10" xfId="0" applyFont="1" applyFill="1" applyBorder="1" applyAlignment="1">
      <alignment vertical="top"/>
    </xf>
    <xf numFmtId="0" fontId="22" fillId="4" borderId="10" xfId="0" applyFont="1" applyFill="1" applyBorder="1" applyAlignment="1">
      <alignment vertical="top"/>
    </xf>
    <xf numFmtId="0" fontId="22" fillId="4" borderId="10" xfId="0" applyFont="1" applyFill="1" applyBorder="1" applyAlignment="1">
      <alignment vertical="top" wrapText="1"/>
    </xf>
    <xf numFmtId="0" fontId="0" fillId="4" borderId="10" xfId="0" applyFont="1" applyFill="1" applyBorder="1" applyAlignment="1">
      <alignment vertical="top" wrapText="1"/>
    </xf>
    <xf numFmtId="0" fontId="22" fillId="4" borderId="13" xfId="0" applyFont="1" applyFill="1" applyBorder="1" applyAlignment="1">
      <alignment vertical="top" wrapText="1"/>
    </xf>
    <xf numFmtId="0" fontId="22" fillId="4" borderId="3" xfId="0" applyFont="1" applyFill="1" applyBorder="1" applyAlignment="1">
      <alignment vertical="top"/>
    </xf>
    <xf numFmtId="0" fontId="0" fillId="4" borderId="0" xfId="0" applyFont="1" applyFill="1" applyBorder="1" applyAlignment="1">
      <alignment vertical="top"/>
    </xf>
    <xf numFmtId="0" fontId="22" fillId="4" borderId="0" xfId="0" applyFont="1" applyFill="1" applyBorder="1" applyAlignment="1">
      <alignment vertical="top"/>
    </xf>
    <xf numFmtId="0" fontId="22" fillId="4" borderId="0" xfId="0" applyFont="1" applyFill="1" applyBorder="1" applyAlignment="1">
      <alignment vertical="top" wrapText="1"/>
    </xf>
    <xf numFmtId="0" fontId="0" fillId="4" borderId="0" xfId="0" applyFont="1" applyFill="1" applyBorder="1" applyAlignment="1">
      <alignment vertical="top" wrapText="1"/>
    </xf>
    <xf numFmtId="0" fontId="22" fillId="4" borderId="12" xfId="0" applyFont="1" applyFill="1" applyBorder="1" applyAlignment="1">
      <alignment vertical="top" wrapText="1"/>
    </xf>
    <xf numFmtId="0" fontId="0" fillId="4" borderId="12" xfId="0" applyFont="1" applyFill="1" applyBorder="1" applyAlignment="1">
      <alignment wrapText="1"/>
    </xf>
    <xf numFmtId="0" fontId="22" fillId="4" borderId="12" xfId="0" applyFont="1" applyFill="1" applyBorder="1" applyAlignment="1">
      <alignment wrapText="1"/>
    </xf>
    <xf numFmtId="0" fontId="0" fillId="0" borderId="0" xfId="0" applyFont="1" applyFill="1" applyBorder="1" applyAlignment="1">
      <alignment horizontal="left" vertical="top" wrapText="1"/>
    </xf>
    <xf numFmtId="0" fontId="34" fillId="4" borderId="13" xfId="0" quotePrefix="1" applyFont="1" applyFill="1" applyBorder="1" applyAlignment="1" applyProtection="1">
      <alignment vertical="center" wrapText="1"/>
    </xf>
    <xf numFmtId="0" fontId="34" fillId="4" borderId="10" xfId="0" quotePrefix="1" applyFont="1" applyFill="1" applyBorder="1" applyAlignment="1" applyProtection="1">
      <alignment vertical="center" wrapText="1"/>
    </xf>
    <xf numFmtId="0" fontId="37" fillId="4" borderId="0" xfId="0" applyFont="1" applyFill="1" applyBorder="1" applyAlignment="1" applyProtection="1">
      <alignment horizontal="left" vertical="center" wrapText="1"/>
    </xf>
    <xf numFmtId="0" fontId="44" fillId="4" borderId="0" xfId="0" applyFont="1" applyFill="1" applyAlignment="1">
      <alignment horizontal="left" vertical="top"/>
    </xf>
    <xf numFmtId="0" fontId="45" fillId="4" borderId="0" xfId="0" applyFont="1" applyFill="1" applyAlignment="1">
      <alignment horizontal="left" vertical="top" wrapText="1"/>
    </xf>
    <xf numFmtId="0" fontId="45" fillId="4" borderId="0" xfId="0" applyNumberFormat="1" applyFont="1" applyFill="1" applyAlignment="1">
      <alignment horizontal="left" vertical="top" wrapText="1"/>
    </xf>
    <xf numFmtId="0" fontId="44" fillId="4" borderId="0" xfId="0" applyNumberFormat="1" applyFont="1" applyFill="1" applyBorder="1" applyAlignment="1" applyProtection="1">
      <alignment horizontal="left" vertical="top"/>
    </xf>
    <xf numFmtId="0" fontId="45" fillId="4" borderId="0" xfId="0" applyNumberFormat="1" applyFont="1" applyFill="1" applyBorder="1" applyAlignment="1" applyProtection="1">
      <alignment horizontal="left" vertical="top" wrapText="1"/>
    </xf>
    <xf numFmtId="0" fontId="34" fillId="4" borderId="0" xfId="0" quotePrefix="1" applyFont="1" applyFill="1" applyBorder="1" applyAlignment="1" applyProtection="1">
      <alignment vertical="center" wrapText="1"/>
    </xf>
    <xf numFmtId="0" fontId="34" fillId="4" borderId="12" xfId="0" quotePrefix="1" applyFont="1" applyFill="1" applyBorder="1" applyAlignment="1" applyProtection="1">
      <alignment vertical="center" wrapText="1"/>
    </xf>
    <xf numFmtId="0" fontId="19" fillId="4" borderId="0" xfId="0" applyFont="1" applyFill="1" applyBorder="1"/>
    <xf numFmtId="0" fontId="0" fillId="4" borderId="15" xfId="0" applyFont="1" applyFill="1" applyBorder="1" applyAlignment="1">
      <alignment wrapText="1"/>
    </xf>
    <xf numFmtId="0" fontId="0" fillId="4" borderId="16" xfId="0" applyFont="1" applyFill="1" applyBorder="1" applyAlignment="1">
      <alignment wrapText="1"/>
    </xf>
    <xf numFmtId="0" fontId="0" fillId="4" borderId="1" xfId="0" applyFont="1" applyFill="1" applyBorder="1" applyAlignment="1">
      <alignment wrapText="1"/>
    </xf>
    <xf numFmtId="0" fontId="22" fillId="4" borderId="15" xfId="0" applyFont="1" applyFill="1" applyBorder="1" applyAlignment="1">
      <alignment vertical="top"/>
    </xf>
    <xf numFmtId="0" fontId="22" fillId="4" borderId="16" xfId="0" applyFont="1" applyFill="1" applyBorder="1" applyAlignment="1">
      <alignment vertical="top"/>
    </xf>
    <xf numFmtId="0" fontId="48" fillId="4" borderId="0" xfId="0" applyFont="1" applyFill="1" applyBorder="1" applyAlignment="1">
      <alignment horizontal="center" vertical="top" wrapText="1"/>
    </xf>
    <xf numFmtId="0" fontId="48" fillId="4" borderId="12" xfId="0" applyFont="1" applyFill="1" applyBorder="1" applyAlignment="1">
      <alignment horizontal="center" vertical="top" wrapText="1"/>
    </xf>
    <xf numFmtId="0" fontId="47" fillId="4" borderId="3" xfId="0" applyFont="1" applyFill="1" applyBorder="1" applyAlignment="1">
      <alignment horizontal="center" wrapText="1"/>
    </xf>
    <xf numFmtId="0" fontId="47" fillId="4" borderId="0" xfId="0" applyFont="1" applyFill="1" applyBorder="1" applyAlignment="1">
      <alignment horizontal="center" wrapText="1"/>
    </xf>
    <xf numFmtId="0" fontId="47" fillId="4" borderId="15" xfId="0" applyFont="1" applyFill="1" applyBorder="1" applyAlignment="1">
      <alignment horizontal="center" wrapText="1"/>
    </xf>
    <xf numFmtId="0" fontId="47" fillId="4" borderId="1" xfId="0" applyFont="1" applyFill="1" applyBorder="1" applyAlignment="1">
      <alignment horizontal="center" wrapText="1"/>
    </xf>
    <xf numFmtId="0" fontId="47" fillId="4" borderId="12" xfId="0" applyFont="1" applyFill="1" applyBorder="1" applyAlignment="1">
      <alignment horizontal="center" wrapText="1"/>
    </xf>
    <xf numFmtId="0" fontId="47" fillId="4" borderId="14" xfId="0" applyFont="1" applyFill="1" applyBorder="1" applyAlignment="1">
      <alignment horizontal="center" wrapText="1"/>
    </xf>
    <xf numFmtId="0" fontId="47" fillId="4" borderId="2" xfId="0" applyFont="1" applyFill="1" applyBorder="1" applyAlignment="1">
      <alignment horizontal="center" wrapText="1"/>
    </xf>
    <xf numFmtId="0" fontId="21" fillId="8" borderId="6" xfId="0" applyFont="1" applyFill="1" applyBorder="1" applyAlignment="1">
      <alignment vertical="center" wrapText="1"/>
    </xf>
    <xf numFmtId="0" fontId="43" fillId="0" borderId="0" xfId="1" applyFont="1" applyAlignment="1" applyProtection="1"/>
    <xf numFmtId="0" fontId="34" fillId="4" borderId="22" xfId="0" quotePrefix="1" applyFont="1" applyFill="1" applyBorder="1" applyAlignment="1" applyProtection="1">
      <alignment vertical="center" wrapText="1"/>
    </xf>
    <xf numFmtId="0" fontId="38" fillId="4" borderId="0" xfId="0" applyFont="1" applyFill="1" applyBorder="1" applyAlignment="1" applyProtection="1">
      <alignment horizontal="left" vertical="center" wrapText="1"/>
    </xf>
    <xf numFmtId="0" fontId="0" fillId="4" borderId="0" xfId="0" applyFill="1" applyBorder="1" applyAlignment="1">
      <alignment vertical="top"/>
    </xf>
    <xf numFmtId="0" fontId="0" fillId="4" borderId="0" xfId="0" applyFill="1" applyAlignment="1">
      <alignment horizontal="center" vertical="center"/>
    </xf>
    <xf numFmtId="0" fontId="0" fillId="2" borderId="23" xfId="0" applyFill="1" applyBorder="1"/>
    <xf numFmtId="0" fontId="0" fillId="2" borderId="7" xfId="0" applyFill="1" applyBorder="1"/>
    <xf numFmtId="0" fontId="53" fillId="8" borderId="6" xfId="0" applyFont="1" applyFill="1" applyBorder="1" applyAlignment="1">
      <alignment vertical="center" wrapText="1"/>
    </xf>
    <xf numFmtId="0" fontId="47" fillId="9" borderId="4" xfId="0" applyFont="1" applyFill="1" applyBorder="1" applyAlignment="1">
      <alignment horizontal="center" vertical="top" wrapText="1"/>
    </xf>
    <xf numFmtId="0" fontId="22" fillId="4" borderId="3" xfId="0" applyFont="1" applyFill="1" applyBorder="1" applyAlignment="1">
      <alignment vertical="top" wrapText="1"/>
    </xf>
    <xf numFmtId="0" fontId="48" fillId="4" borderId="15" xfId="0" applyFont="1" applyFill="1" applyBorder="1" applyAlignment="1">
      <alignment horizontal="center" vertical="top" wrapText="1"/>
    </xf>
    <xf numFmtId="0" fontId="47" fillId="4" borderId="14" xfId="0" applyFont="1" applyFill="1" applyBorder="1" applyAlignment="1">
      <alignment horizontal="center" vertical="top" wrapText="1"/>
    </xf>
    <xf numFmtId="0" fontId="47" fillId="4" borderId="2" xfId="0" applyFont="1" applyFill="1" applyBorder="1" applyAlignment="1">
      <alignment horizontal="center" vertical="top" wrapText="1"/>
    </xf>
    <xf numFmtId="0" fontId="0" fillId="4" borderId="12" xfId="0" applyFont="1" applyFill="1" applyBorder="1" applyAlignment="1">
      <alignment horizontal="left" vertical="top" wrapText="1"/>
    </xf>
    <xf numFmtId="0" fontId="8" fillId="0" borderId="0" xfId="0" applyFont="1" applyAlignment="1" applyProtection="1">
      <alignment horizontal="center"/>
    </xf>
    <xf numFmtId="0" fontId="0" fillId="0" borderId="0" xfId="0" applyAlignment="1" applyProtection="1">
      <alignment vertical="top"/>
    </xf>
    <xf numFmtId="0" fontId="0" fillId="0" borderId="0" xfId="0" applyProtection="1"/>
    <xf numFmtId="0" fontId="0" fillId="0" borderId="0" xfId="0" applyAlignment="1" applyProtection="1"/>
    <xf numFmtId="0" fontId="0" fillId="0" borderId="0" xfId="0" applyAlignment="1" applyProtection="1">
      <alignment horizontal="center"/>
    </xf>
    <xf numFmtId="0" fontId="11" fillId="0" borderId="0" xfId="0" applyFont="1" applyProtection="1"/>
    <xf numFmtId="0" fontId="0" fillId="12" borderId="0" xfId="0" applyFill="1" applyProtection="1"/>
    <xf numFmtId="0" fontId="35" fillId="12" borderId="0" xfId="0" applyFont="1" applyFill="1" applyAlignment="1" applyProtection="1">
      <alignment horizontal="center"/>
    </xf>
    <xf numFmtId="0" fontId="31" fillId="12" borderId="0" xfId="0" applyFont="1" applyFill="1" applyAlignment="1" applyProtection="1">
      <alignment horizontal="center"/>
    </xf>
    <xf numFmtId="0" fontId="46" fillId="0" borderId="4" xfId="0" applyFont="1" applyFill="1" applyBorder="1" applyAlignment="1" applyProtection="1">
      <alignment horizontal="left" vertical="top" wrapText="1"/>
      <protection locked="0"/>
    </xf>
    <xf numFmtId="0" fontId="23" fillId="4" borderId="0" xfId="0" applyFont="1" applyFill="1" applyProtection="1"/>
    <xf numFmtId="0" fontId="0" fillId="4" borderId="0" xfId="0" applyFill="1" applyProtection="1"/>
    <xf numFmtId="0" fontId="47" fillId="4" borderId="0" xfId="0" applyFont="1" applyFill="1" applyBorder="1" applyAlignment="1">
      <alignment horizontal="center" vertical="top" wrapText="1"/>
    </xf>
    <xf numFmtId="0" fontId="0" fillId="4" borderId="0" xfId="0" applyFont="1" applyFill="1" applyBorder="1" applyAlignment="1">
      <alignment horizontal="left" vertical="top" wrapText="1"/>
    </xf>
    <xf numFmtId="0" fontId="33" fillId="4" borderId="0" xfId="0" applyFont="1" applyFill="1" applyProtection="1"/>
    <xf numFmtId="0" fontId="62" fillId="18" borderId="4" xfId="0" applyFont="1" applyFill="1" applyBorder="1" applyAlignment="1">
      <alignment horizontal="center" vertical="top" wrapText="1"/>
    </xf>
    <xf numFmtId="0" fontId="4" fillId="0" borderId="0" xfId="0" applyFont="1" applyAlignment="1" applyProtection="1">
      <alignment horizontal="left" vertical="top" wrapText="1" indent="1"/>
    </xf>
    <xf numFmtId="0" fontId="63" fillId="0" borderId="0" xfId="1" applyFont="1" applyAlignment="1" applyProtection="1">
      <alignment horizontal="center" vertical="top" wrapText="1"/>
    </xf>
    <xf numFmtId="0" fontId="0" fillId="4" borderId="0" xfId="0" applyFont="1" applyFill="1" applyBorder="1" applyAlignment="1">
      <alignment horizontal="right" vertical="center" wrapText="1"/>
    </xf>
    <xf numFmtId="0" fontId="0" fillId="4" borderId="0" xfId="0" applyFill="1" applyBorder="1" applyAlignment="1">
      <alignment vertical="center" wrapText="1"/>
    </xf>
    <xf numFmtId="0" fontId="0" fillId="4" borderId="0" xfId="0" applyFont="1" applyFill="1" applyBorder="1" applyAlignment="1">
      <alignment vertical="center" wrapText="1"/>
    </xf>
    <xf numFmtId="0" fontId="62" fillId="18" borderId="4" xfId="0" applyFont="1" applyFill="1" applyBorder="1" applyAlignment="1">
      <alignment horizontal="center" vertical="center" wrapText="1"/>
    </xf>
    <xf numFmtId="0" fontId="0" fillId="4" borderId="10" xfId="0" applyFont="1" applyFill="1" applyBorder="1" applyAlignment="1">
      <alignment vertical="center" wrapText="1"/>
    </xf>
    <xf numFmtId="0" fontId="22" fillId="4" borderId="3" xfId="0" applyFont="1" applyFill="1" applyBorder="1" applyAlignment="1">
      <alignment vertical="center"/>
    </xf>
    <xf numFmtId="0" fontId="0" fillId="4" borderId="0" xfId="0" applyFont="1" applyFill="1" applyBorder="1" applyAlignment="1">
      <alignment horizontal="right" vertical="center"/>
    </xf>
    <xf numFmtId="0" fontId="22" fillId="4" borderId="0" xfId="0" applyFont="1" applyFill="1" applyBorder="1" applyAlignment="1">
      <alignment horizontal="right" vertical="center"/>
    </xf>
    <xf numFmtId="0" fontId="22" fillId="4" borderId="15" xfId="0" applyFont="1" applyFill="1" applyBorder="1" applyAlignment="1">
      <alignment horizontal="right" vertical="center"/>
    </xf>
    <xf numFmtId="0" fontId="22" fillId="4" borderId="0" xfId="0" applyFont="1" applyFill="1" applyBorder="1" applyAlignment="1">
      <alignment horizontal="right" vertical="center" wrapText="1"/>
    </xf>
    <xf numFmtId="0" fontId="22" fillId="4" borderId="12" xfId="0" applyFont="1" applyFill="1" applyBorder="1" applyAlignment="1">
      <alignment horizontal="right" vertical="center" wrapText="1"/>
    </xf>
    <xf numFmtId="0" fontId="0" fillId="4" borderId="3" xfId="0" applyFont="1" applyFill="1" applyBorder="1" applyAlignment="1">
      <alignment horizontal="right" vertical="center" wrapText="1"/>
    </xf>
    <xf numFmtId="164" fontId="0" fillId="4" borderId="0" xfId="0" applyNumberFormat="1" applyFont="1" applyFill="1" applyBorder="1" applyAlignment="1">
      <alignment horizontal="right" vertical="center" wrapText="1"/>
    </xf>
    <xf numFmtId="0" fontId="0" fillId="4" borderId="15" xfId="0" applyFont="1" applyFill="1" applyBorder="1" applyAlignment="1">
      <alignment horizontal="right" vertical="center" wrapText="1"/>
    </xf>
    <xf numFmtId="0" fontId="0" fillId="4" borderId="1" xfId="0" applyFont="1" applyFill="1" applyBorder="1" applyAlignment="1">
      <alignment horizontal="right" vertical="center" wrapText="1"/>
    </xf>
    <xf numFmtId="2" fontId="0" fillId="4" borderId="0" xfId="0" applyNumberFormat="1" applyFont="1" applyFill="1" applyBorder="1" applyAlignment="1">
      <alignment horizontal="right" vertical="center" wrapText="1"/>
    </xf>
    <xf numFmtId="0" fontId="0" fillId="4" borderId="12" xfId="0" applyFont="1" applyFill="1" applyBorder="1" applyAlignment="1">
      <alignment horizontal="right" vertical="center" wrapText="1"/>
    </xf>
    <xf numFmtId="0" fontId="0" fillId="4" borderId="0" xfId="0" applyFill="1" applyAlignment="1">
      <alignment horizontal="right" vertical="center"/>
    </xf>
    <xf numFmtId="0" fontId="0" fillId="4" borderId="0" xfId="0" applyFill="1" applyBorder="1" applyAlignment="1">
      <alignment horizontal="right" vertical="center"/>
    </xf>
    <xf numFmtId="0" fontId="44" fillId="4" borderId="0" xfId="0" applyNumberFormat="1" applyFont="1" applyFill="1" applyBorder="1" applyAlignment="1" applyProtection="1">
      <alignment horizontal="left" vertical="top" wrapText="1"/>
    </xf>
    <xf numFmtId="0" fontId="44" fillId="0" borderId="0" xfId="0" applyNumberFormat="1" applyFont="1" applyFill="1" applyBorder="1" applyAlignment="1" applyProtection="1">
      <alignment horizontal="left" vertical="top"/>
    </xf>
    <xf numFmtId="0" fontId="44" fillId="0" borderId="0" xfId="0" applyFont="1" applyFill="1" applyAlignment="1">
      <alignment horizontal="left" vertical="top"/>
    </xf>
    <xf numFmtId="0" fontId="21" fillId="8" borderId="6" xfId="0" applyFont="1" applyFill="1" applyBorder="1" applyAlignment="1">
      <alignment horizontal="center" vertical="center" wrapText="1"/>
    </xf>
    <xf numFmtId="0" fontId="26" fillId="4" borderId="0" xfId="0" applyFont="1" applyFill="1" applyBorder="1" applyAlignment="1">
      <alignment horizontal="left" vertical="center" wrapText="1"/>
    </xf>
    <xf numFmtId="0" fontId="4" fillId="0" borderId="18" xfId="0" applyFont="1" applyBorder="1" applyAlignment="1" applyProtection="1">
      <alignment horizontal="left" vertical="top" wrapText="1" indent="1"/>
    </xf>
    <xf numFmtId="0" fontId="4" fillId="0" borderId="0" xfId="0" applyFont="1" applyBorder="1" applyAlignment="1" applyProtection="1">
      <alignment horizontal="left" vertical="top" wrapText="1" indent="1"/>
    </xf>
    <xf numFmtId="0" fontId="4" fillId="0" borderId="31" xfId="0" applyFont="1" applyBorder="1" applyAlignment="1" applyProtection="1">
      <alignment horizontal="left" vertical="top" wrapText="1" indent="1"/>
    </xf>
    <xf numFmtId="0" fontId="0" fillId="4" borderId="0" xfId="0" applyFill="1" applyAlignment="1" applyProtection="1">
      <alignment wrapText="1"/>
    </xf>
    <xf numFmtId="0" fontId="0" fillId="12" borderId="5" xfId="0" applyFill="1" applyBorder="1" applyProtection="1"/>
    <xf numFmtId="0" fontId="75" fillId="12" borderId="6" xfId="0" applyFont="1" applyFill="1" applyBorder="1" applyAlignment="1" applyProtection="1">
      <alignment vertical="center"/>
    </xf>
    <xf numFmtId="0" fontId="20" fillId="12" borderId="6" xfId="0" applyFont="1" applyFill="1" applyBorder="1" applyAlignment="1" applyProtection="1">
      <alignment horizontal="center" vertical="center" wrapText="1"/>
    </xf>
    <xf numFmtId="0" fontId="20" fillId="12" borderId="6" xfId="0" applyFont="1" applyFill="1" applyBorder="1" applyAlignment="1" applyProtection="1">
      <alignment horizontal="center" vertical="center"/>
    </xf>
    <xf numFmtId="0" fontId="20" fillId="12" borderId="6" xfId="0" applyFont="1" applyFill="1" applyBorder="1" applyAlignment="1" applyProtection="1">
      <alignment vertical="center"/>
    </xf>
    <xf numFmtId="0" fontId="0" fillId="4" borderId="9" xfId="0" applyFill="1" applyBorder="1" applyProtection="1"/>
    <xf numFmtId="49" fontId="14" fillId="4" borderId="9" xfId="0" applyNumberFormat="1" applyFont="1" applyFill="1" applyBorder="1" applyAlignment="1" applyProtection="1">
      <alignment horizontal="right" vertical="top"/>
    </xf>
    <xf numFmtId="0" fontId="0" fillId="4" borderId="0" xfId="0" applyFill="1" applyBorder="1" applyProtection="1"/>
    <xf numFmtId="0" fontId="72" fillId="4" borderId="0" xfId="0" applyFont="1" applyFill="1" applyBorder="1" applyAlignment="1" applyProtection="1">
      <alignment horizontal="center" vertical="center"/>
    </xf>
    <xf numFmtId="0" fontId="59" fillId="4" borderId="0" xfId="0" applyFont="1" applyFill="1" applyBorder="1" applyProtection="1"/>
    <xf numFmtId="0" fontId="59" fillId="2" borderId="8" xfId="0" applyFont="1" applyFill="1" applyBorder="1" applyProtection="1"/>
    <xf numFmtId="0" fontId="72" fillId="2" borderId="3" xfId="0" applyFont="1" applyFill="1" applyBorder="1" applyAlignment="1" applyProtection="1">
      <alignment horizontal="center" vertical="center"/>
    </xf>
    <xf numFmtId="0" fontId="72" fillId="4" borderId="0" xfId="0" applyFont="1" applyFill="1" applyBorder="1" applyProtection="1"/>
    <xf numFmtId="0" fontId="52" fillId="4" borderId="0" xfId="0" applyFont="1" applyFill="1" applyBorder="1" applyAlignment="1" applyProtection="1">
      <alignment horizontal="center" vertical="center" wrapText="1"/>
    </xf>
    <xf numFmtId="0" fontId="50" fillId="4" borderId="0" xfId="0" applyFont="1" applyFill="1" applyBorder="1" applyAlignment="1" applyProtection="1">
      <alignment horizontal="left" vertical="center" wrapText="1"/>
    </xf>
    <xf numFmtId="0" fontId="38" fillId="4" borderId="0" xfId="0" applyFont="1" applyFill="1" applyBorder="1" applyAlignment="1" applyProtection="1">
      <alignment horizontal="center" vertical="center" wrapText="1"/>
    </xf>
    <xf numFmtId="0" fontId="38" fillId="2" borderId="9" xfId="0" applyFont="1" applyFill="1" applyBorder="1" applyAlignment="1" applyProtection="1">
      <alignment horizontal="center" vertical="center" wrapText="1"/>
    </xf>
    <xf numFmtId="0" fontId="37" fillId="4" borderId="0" xfId="0" applyFont="1" applyFill="1" applyBorder="1" applyAlignment="1" applyProtection="1">
      <alignment vertical="center" wrapText="1"/>
    </xf>
    <xf numFmtId="0" fontId="37" fillId="4" borderId="0" xfId="0" applyFont="1" applyFill="1" applyBorder="1" applyAlignment="1" applyProtection="1">
      <alignment horizontal="center" vertical="center"/>
    </xf>
    <xf numFmtId="0" fontId="39" fillId="4" borderId="0" xfId="0" applyFont="1" applyFill="1" applyBorder="1" applyAlignment="1" applyProtection="1">
      <alignment horizontal="center" vertical="center" wrapText="1"/>
    </xf>
    <xf numFmtId="0" fontId="39" fillId="2" borderId="9" xfId="0" applyFont="1" applyFill="1" applyBorder="1" applyAlignment="1" applyProtection="1">
      <alignment horizontal="center" vertical="center" wrapText="1"/>
    </xf>
    <xf numFmtId="0" fontId="19" fillId="4" borderId="0" xfId="0" applyFont="1" applyFill="1" applyProtection="1"/>
    <xf numFmtId="0" fontId="19" fillId="4" borderId="9" xfId="0" applyFont="1" applyFill="1" applyBorder="1" applyProtection="1"/>
    <xf numFmtId="0" fontId="36" fillId="4" borderId="0" xfId="0" applyFont="1" applyFill="1" applyBorder="1" applyAlignment="1" applyProtection="1">
      <alignment vertical="center"/>
    </xf>
    <xf numFmtId="0" fontId="51" fillId="4" borderId="0" xfId="0" applyFont="1" applyFill="1" applyBorder="1" applyProtection="1"/>
    <xf numFmtId="0" fontId="19" fillId="4" borderId="0" xfId="0" applyFont="1" applyFill="1" applyBorder="1" applyProtection="1"/>
    <xf numFmtId="0" fontId="40" fillId="4" borderId="0" xfId="0" applyFont="1" applyFill="1" applyBorder="1" applyAlignment="1" applyProtection="1">
      <alignment vertical="center" wrapText="1"/>
    </xf>
    <xf numFmtId="0" fontId="10" fillId="4" borderId="0" xfId="0" applyFont="1" applyFill="1" applyBorder="1" applyAlignment="1" applyProtection="1">
      <alignment vertical="center" wrapText="1"/>
    </xf>
    <xf numFmtId="0" fontId="37" fillId="4" borderId="0" xfId="0" applyFont="1" applyFill="1" applyBorder="1" applyAlignment="1" applyProtection="1">
      <alignment horizontal="center" vertical="center" wrapText="1"/>
    </xf>
    <xf numFmtId="2" fontId="52" fillId="4" borderId="0" xfId="0" applyNumberFormat="1" applyFont="1" applyFill="1" applyBorder="1" applyAlignment="1" applyProtection="1">
      <alignment horizontal="center" vertical="center" wrapText="1"/>
    </xf>
    <xf numFmtId="0" fontId="19" fillId="4" borderId="11" xfId="0" applyFont="1" applyFill="1" applyBorder="1" applyProtection="1"/>
    <xf numFmtId="0" fontId="19" fillId="4" borderId="12" xfId="0" applyFont="1" applyFill="1" applyBorder="1" applyProtection="1"/>
    <xf numFmtId="0" fontId="72" fillId="0" borderId="8" xfId="0" applyFont="1" applyFill="1" applyBorder="1" applyAlignment="1" applyProtection="1"/>
    <xf numFmtId="0" fontId="58" fillId="0" borderId="3" xfId="0" applyFont="1" applyFill="1" applyBorder="1" applyAlignment="1" applyProtection="1"/>
    <xf numFmtId="0" fontId="19" fillId="4" borderId="3" xfId="0" applyFont="1" applyFill="1" applyBorder="1" applyProtection="1"/>
    <xf numFmtId="0" fontId="64" fillId="4" borderId="0" xfId="0" applyFont="1" applyFill="1" applyBorder="1" applyAlignment="1" applyProtection="1">
      <alignment vertical="center" wrapText="1"/>
    </xf>
    <xf numFmtId="0" fontId="37" fillId="4" borderId="0" xfId="0" applyFont="1" applyFill="1" applyBorder="1" applyProtection="1"/>
    <xf numFmtId="0" fontId="18" fillId="4" borderId="0" xfId="0" applyFont="1" applyFill="1" applyBorder="1" applyAlignment="1" applyProtection="1">
      <alignment horizontal="right"/>
    </xf>
    <xf numFmtId="0" fontId="17" fillId="4" borderId="0" xfId="0" applyFont="1" applyFill="1" applyBorder="1" applyAlignment="1" applyProtection="1">
      <alignment horizontal="center" vertical="center" wrapText="1"/>
    </xf>
    <xf numFmtId="0" fontId="0" fillId="4" borderId="0" xfId="0" quotePrefix="1" applyFill="1" applyAlignment="1" applyProtection="1">
      <alignment wrapText="1"/>
    </xf>
    <xf numFmtId="0" fontId="56" fillId="4" borderId="0" xfId="0" applyFont="1" applyFill="1" applyBorder="1" applyAlignment="1" applyProtection="1">
      <alignment vertical="center"/>
    </xf>
    <xf numFmtId="0" fontId="0" fillId="4" borderId="0" xfId="0" applyFill="1" applyBorder="1" applyAlignment="1" applyProtection="1"/>
    <xf numFmtId="0" fontId="16" fillId="4" borderId="0" xfId="0" applyFont="1" applyFill="1" applyBorder="1" applyAlignment="1" applyProtection="1">
      <alignment vertical="top" wrapText="1"/>
    </xf>
    <xf numFmtId="0" fontId="13" fillId="4" borderId="0" xfId="0" applyFont="1" applyFill="1" applyBorder="1" applyAlignment="1" applyProtection="1">
      <alignment horizontal="center"/>
    </xf>
    <xf numFmtId="0" fontId="0" fillId="4" borderId="0" xfId="0" applyFill="1" applyAlignment="1" applyProtection="1">
      <alignment horizontal="center" vertical="center"/>
    </xf>
    <xf numFmtId="0" fontId="25" fillId="13" borderId="5" xfId="0" applyFont="1" applyFill="1" applyBorder="1" applyAlignment="1" applyProtection="1">
      <alignment horizontal="center" vertical="center"/>
    </xf>
    <xf numFmtId="0" fontId="25" fillId="13" borderId="6" xfId="0" applyFont="1" applyFill="1" applyBorder="1" applyAlignment="1" applyProtection="1">
      <alignment horizontal="center" vertical="center"/>
    </xf>
    <xf numFmtId="0" fontId="25" fillId="13" borderId="6" xfId="0" applyFont="1" applyFill="1" applyBorder="1" applyAlignment="1" applyProtection="1">
      <alignment horizontal="center" vertical="center" wrapText="1"/>
    </xf>
    <xf numFmtId="0" fontId="25" fillId="13" borderId="7" xfId="0" applyFont="1" applyFill="1" applyBorder="1" applyAlignment="1" applyProtection="1">
      <alignment horizontal="center" vertical="center"/>
    </xf>
    <xf numFmtId="0" fontId="6" fillId="14" borderId="0" xfId="0" applyFont="1" applyFill="1" applyBorder="1" applyAlignment="1" applyProtection="1">
      <alignment horizontal="left" vertical="top" wrapText="1"/>
    </xf>
    <xf numFmtId="0" fontId="12" fillId="14" borderId="0" xfId="0" applyFont="1" applyFill="1" applyBorder="1" applyAlignment="1" applyProtection="1">
      <alignment horizontal="center" vertical="top" wrapText="1"/>
    </xf>
    <xf numFmtId="0" fontId="6" fillId="14" borderId="10" xfId="0" applyFont="1" applyFill="1" applyBorder="1" applyAlignment="1" applyProtection="1">
      <alignment horizontal="left" vertical="top" wrapText="1"/>
    </xf>
    <xf numFmtId="0" fontId="14" fillId="2" borderId="23" xfId="0" applyFont="1" applyFill="1" applyBorder="1" applyAlignment="1" applyProtection="1">
      <alignment vertical="top" wrapText="1"/>
    </xf>
    <xf numFmtId="0" fontId="49" fillId="2" borderId="23" xfId="0" applyFont="1" applyFill="1" applyBorder="1" applyAlignment="1" applyProtection="1">
      <alignment vertical="top" wrapText="1"/>
    </xf>
    <xf numFmtId="0" fontId="14" fillId="2" borderId="23" xfId="0" applyFont="1" applyFill="1" applyBorder="1" applyAlignment="1" applyProtection="1">
      <alignment horizontal="center" vertical="top" wrapText="1"/>
    </xf>
    <xf numFmtId="0" fontId="5" fillId="2" borderId="23" xfId="0" applyFont="1" applyFill="1" applyBorder="1" applyAlignment="1" applyProtection="1">
      <alignment vertical="top" wrapText="1"/>
    </xf>
    <xf numFmtId="0" fontId="49" fillId="0" borderId="23" xfId="0" applyFont="1" applyBorder="1" applyAlignment="1" applyProtection="1">
      <alignment vertical="top" wrapText="1"/>
    </xf>
    <xf numFmtId="0" fontId="14" fillId="0" borderId="23" xfId="0" applyFont="1" applyBorder="1" applyAlignment="1" applyProtection="1">
      <alignment horizontal="center" vertical="top" wrapText="1"/>
    </xf>
    <xf numFmtId="0" fontId="14" fillId="0" borderId="24" xfId="0" applyFont="1" applyBorder="1" applyAlignment="1" applyProtection="1">
      <alignment vertical="top" wrapText="1"/>
    </xf>
    <xf numFmtId="0" fontId="49" fillId="0" borderId="24" xfId="0" applyFont="1" applyBorder="1" applyAlignment="1" applyProtection="1">
      <alignment vertical="top" wrapText="1"/>
    </xf>
    <xf numFmtId="0" fontId="26" fillId="14" borderId="6" xfId="0" applyFont="1" applyFill="1" applyBorder="1" applyAlignment="1" applyProtection="1">
      <alignment horizontal="left" vertical="center" wrapText="1"/>
    </xf>
    <xf numFmtId="0" fontId="9" fillId="14" borderId="6" xfId="0" applyFont="1" applyFill="1" applyBorder="1" applyAlignment="1" applyProtection="1">
      <alignment horizontal="left" vertical="center" wrapText="1"/>
    </xf>
    <xf numFmtId="0" fontId="14" fillId="2" borderId="25" xfId="0" applyFont="1" applyFill="1" applyBorder="1" applyAlignment="1" applyProtection="1">
      <alignment vertical="top" wrapText="1"/>
    </xf>
    <xf numFmtId="0" fontId="49" fillId="2" borderId="25" xfId="0" applyFont="1" applyFill="1" applyBorder="1" applyAlignment="1" applyProtection="1">
      <alignment vertical="top" wrapText="1"/>
    </xf>
    <xf numFmtId="0" fontId="0" fillId="20" borderId="23" xfId="0" applyFill="1" applyBorder="1" applyAlignment="1" applyProtection="1">
      <alignment horizontal="center" vertical="center" wrapText="1"/>
      <protection locked="0"/>
    </xf>
    <xf numFmtId="0" fontId="0" fillId="20" borderId="24" xfId="0" applyFill="1" applyBorder="1" applyAlignment="1" applyProtection="1">
      <alignment horizontal="center" vertical="center" wrapText="1"/>
      <protection locked="0"/>
    </xf>
    <xf numFmtId="0" fontId="0" fillId="20" borderId="25" xfId="0" applyFill="1" applyBorder="1" applyAlignment="1" applyProtection="1">
      <alignment horizontal="center" vertical="center" wrapText="1"/>
      <protection locked="0"/>
    </xf>
    <xf numFmtId="0" fontId="5" fillId="20" borderId="23" xfId="0" applyFont="1" applyFill="1" applyBorder="1" applyAlignment="1" applyProtection="1">
      <alignment vertical="top" wrapText="1"/>
      <protection locked="0"/>
    </xf>
    <xf numFmtId="0" fontId="77" fillId="11" borderId="23" xfId="0" applyFont="1" applyFill="1" applyBorder="1" applyAlignment="1" applyProtection="1">
      <alignment vertical="top" wrapText="1"/>
    </xf>
    <xf numFmtId="0" fontId="78" fillId="11" borderId="23" xfId="0" applyFont="1" applyFill="1" applyBorder="1" applyAlignment="1" applyProtection="1">
      <alignment vertical="top" wrapText="1"/>
    </xf>
    <xf numFmtId="0" fontId="77" fillId="11" borderId="24" xfId="0" applyFont="1" applyFill="1" applyBorder="1" applyAlignment="1" applyProtection="1">
      <alignment vertical="top" wrapText="1"/>
    </xf>
    <xf numFmtId="0" fontId="77" fillId="2" borderId="25" xfId="0" applyFont="1" applyFill="1" applyBorder="1" applyAlignment="1" applyProtection="1">
      <alignment vertical="top" wrapText="1"/>
    </xf>
    <xf numFmtId="0" fontId="77" fillId="2" borderId="23" xfId="0" applyFont="1" applyFill="1" applyBorder="1" applyAlignment="1" applyProtection="1">
      <alignment vertical="top" wrapText="1"/>
    </xf>
    <xf numFmtId="0" fontId="49" fillId="2" borderId="23" xfId="0" applyFont="1" applyFill="1" applyBorder="1" applyAlignment="1" applyProtection="1">
      <alignment horizontal="center" vertical="top" wrapText="1"/>
    </xf>
    <xf numFmtId="0" fontId="49" fillId="0" borderId="23" xfId="0" applyFont="1" applyBorder="1" applyAlignment="1" applyProtection="1">
      <alignment horizontal="center" vertical="top" wrapText="1"/>
    </xf>
    <xf numFmtId="0" fontId="49" fillId="0" borderId="24" xfId="0" applyFont="1" applyBorder="1" applyAlignment="1" applyProtection="1">
      <alignment horizontal="center" vertical="top" wrapText="1"/>
    </xf>
    <xf numFmtId="0" fontId="79" fillId="14" borderId="6" xfId="0" applyFont="1" applyFill="1" applyBorder="1" applyAlignment="1" applyProtection="1">
      <alignment horizontal="left" vertical="center" wrapText="1"/>
    </xf>
    <xf numFmtId="0" fontId="49" fillId="2" borderId="25" xfId="0" applyFont="1" applyFill="1" applyBorder="1" applyAlignment="1" applyProtection="1">
      <alignment horizontal="center" vertical="top" wrapText="1"/>
    </xf>
    <xf numFmtId="0" fontId="77" fillId="20" borderId="23" xfId="0" applyFont="1" applyFill="1" applyBorder="1" applyAlignment="1" applyProtection="1">
      <alignment vertical="top" wrapText="1"/>
      <protection locked="0"/>
    </xf>
    <xf numFmtId="0" fontId="80" fillId="14" borderId="7" xfId="0" applyFont="1" applyFill="1" applyBorder="1" applyAlignment="1" applyProtection="1">
      <alignment horizontal="left" vertical="center" wrapText="1"/>
    </xf>
    <xf numFmtId="0" fontId="26" fillId="14" borderId="6" xfId="0" applyFont="1" applyFill="1" applyBorder="1" applyAlignment="1" applyProtection="1">
      <alignment vertical="center" wrapText="1"/>
    </xf>
    <xf numFmtId="0" fontId="0" fillId="4" borderId="0" xfId="0" applyFill="1" applyBorder="1" applyAlignment="1" applyProtection="1">
      <alignment wrapText="1"/>
    </xf>
    <xf numFmtId="0" fontId="16" fillId="4" borderId="0" xfId="0" applyFont="1" applyFill="1" applyBorder="1" applyAlignment="1" applyProtection="1">
      <alignment vertical="top"/>
    </xf>
    <xf numFmtId="0" fontId="24" fillId="15" borderId="5" xfId="0" applyFont="1" applyFill="1" applyBorder="1" applyAlignment="1" applyProtection="1">
      <alignment horizontal="center" vertical="center"/>
    </xf>
    <xf numFmtId="0" fontId="15" fillId="15" borderId="6" xfId="0" applyFont="1" applyFill="1" applyBorder="1" applyAlignment="1" applyProtection="1">
      <alignment horizontal="center" vertical="center"/>
    </xf>
    <xf numFmtId="0" fontId="15" fillId="15" borderId="6" xfId="0" applyFont="1" applyFill="1" applyBorder="1" applyAlignment="1" applyProtection="1">
      <alignment horizontal="center" vertical="center" wrapText="1"/>
    </xf>
    <xf numFmtId="0" fontId="15" fillId="15" borderId="7" xfId="0" applyFont="1" applyFill="1" applyBorder="1" applyAlignment="1" applyProtection="1">
      <alignment horizontal="center" vertical="center"/>
    </xf>
    <xf numFmtId="0" fontId="26" fillId="16" borderId="0" xfId="0" applyFont="1" applyFill="1" applyBorder="1" applyAlignment="1" applyProtection="1">
      <alignment horizontal="left" vertical="center"/>
    </xf>
    <xf numFmtId="0" fontId="7" fillId="16" borderId="0" xfId="0" applyFont="1" applyFill="1" applyBorder="1" applyAlignment="1" applyProtection="1">
      <alignment horizontal="left" vertical="top" wrapText="1"/>
    </xf>
    <xf numFmtId="0" fontId="12" fillId="16" borderId="0" xfId="0" applyFont="1" applyFill="1" applyBorder="1" applyAlignment="1" applyProtection="1">
      <alignment horizontal="center" vertical="top" wrapText="1"/>
    </xf>
    <xf numFmtId="0" fontId="6" fillId="16" borderId="0" xfId="0" applyFont="1" applyFill="1" applyBorder="1" applyAlignment="1" applyProtection="1">
      <alignment horizontal="left" vertical="top" wrapText="1"/>
    </xf>
    <xf numFmtId="0" fontId="6" fillId="16" borderId="10" xfId="0" applyFont="1" applyFill="1" applyBorder="1" applyAlignment="1" applyProtection="1">
      <alignment horizontal="left" vertical="top" wrapText="1"/>
    </xf>
    <xf numFmtId="0" fontId="14" fillId="0" borderId="23" xfId="0" applyFont="1" applyBorder="1" applyAlignment="1" applyProtection="1">
      <alignment vertical="top" wrapText="1"/>
    </xf>
    <xf numFmtId="0" fontId="7" fillId="16" borderId="0" xfId="0" applyFont="1" applyFill="1" applyBorder="1" applyAlignment="1" applyProtection="1">
      <alignment vertical="top" wrapText="1"/>
    </xf>
    <xf numFmtId="0" fontId="6" fillId="2" borderId="23" xfId="0" applyFont="1" applyFill="1" applyBorder="1" applyAlignment="1" applyProtection="1">
      <alignment horizontal="center" vertical="top" wrapText="1"/>
    </xf>
    <xf numFmtId="0" fontId="49" fillId="2" borderId="23" xfId="0" applyFont="1" applyFill="1" applyBorder="1" applyAlignment="1" applyProtection="1">
      <alignment horizontal="left" vertical="top" wrapText="1"/>
    </xf>
    <xf numFmtId="0" fontId="0" fillId="20" borderId="23" xfId="0" applyFill="1" applyBorder="1" applyAlignment="1" applyProtection="1">
      <alignment horizontal="center" vertical="center" wrapText="1"/>
    </xf>
    <xf numFmtId="0" fontId="7" fillId="21" borderId="0" xfId="0" applyFont="1" applyFill="1" applyBorder="1" applyAlignment="1" applyProtection="1">
      <alignment vertical="top" wrapText="1"/>
    </xf>
    <xf numFmtId="0" fontId="6" fillId="21" borderId="10" xfId="0" applyFont="1" applyFill="1" applyBorder="1" applyAlignment="1" applyProtection="1">
      <alignment vertical="top" wrapText="1"/>
    </xf>
    <xf numFmtId="0" fontId="12" fillId="21" borderId="0" xfId="0" applyFont="1" applyFill="1" applyBorder="1" applyAlignment="1" applyProtection="1">
      <alignment horizontal="center" vertical="center" wrapText="1"/>
    </xf>
    <xf numFmtId="0" fontId="0" fillId="4" borderId="0" xfId="0" applyFill="1" applyAlignment="1" applyProtection="1">
      <alignment horizontal="center"/>
    </xf>
    <xf numFmtId="0" fontId="7" fillId="16" borderId="9" xfId="0" applyFont="1" applyFill="1" applyBorder="1" applyAlignment="1" applyProtection="1">
      <alignment horizontal="center" vertical="top" wrapText="1"/>
    </xf>
    <xf numFmtId="0" fontId="4" fillId="2" borderId="23" xfId="0" applyFont="1" applyFill="1" applyBorder="1" applyAlignment="1" applyProtection="1">
      <alignment horizontal="center" vertical="top"/>
    </xf>
    <xf numFmtId="0" fontId="4" fillId="0" borderId="23" xfId="0" applyFont="1" applyBorder="1" applyAlignment="1" applyProtection="1">
      <alignment horizontal="center" vertical="top"/>
    </xf>
    <xf numFmtId="2" fontId="4" fillId="2" borderId="23" xfId="0" applyNumberFormat="1" applyFont="1" applyFill="1" applyBorder="1" applyAlignment="1" applyProtection="1">
      <alignment horizontal="center" vertical="top"/>
    </xf>
    <xf numFmtId="0" fontId="4" fillId="0" borderId="24" xfId="0" applyFont="1" applyBorder="1" applyAlignment="1" applyProtection="1">
      <alignment horizontal="center" vertical="top"/>
    </xf>
    <xf numFmtId="0" fontId="26" fillId="14" borderId="5" xfId="0" applyFont="1" applyFill="1" applyBorder="1" applyAlignment="1" applyProtection="1">
      <alignment horizontal="center" vertical="center" wrapText="1"/>
    </xf>
    <xf numFmtId="0" fontId="4" fillId="2" borderId="25" xfId="0" applyFont="1" applyFill="1" applyBorder="1" applyAlignment="1" applyProtection="1">
      <alignment horizontal="center" vertical="top"/>
    </xf>
    <xf numFmtId="0" fontId="56" fillId="2" borderId="0" xfId="0" applyFont="1" applyFill="1" applyAlignment="1" applyProtection="1">
      <alignment vertical="center"/>
    </xf>
    <xf numFmtId="0" fontId="25" fillId="17" borderId="5" xfId="0" applyFont="1" applyFill="1" applyBorder="1" applyAlignment="1" applyProtection="1">
      <alignment horizontal="center" vertical="center"/>
    </xf>
    <xf numFmtId="0" fontId="25" fillId="17" borderId="6" xfId="0" applyFont="1" applyFill="1" applyBorder="1" applyAlignment="1" applyProtection="1">
      <alignment horizontal="center" vertical="center"/>
    </xf>
    <xf numFmtId="0" fontId="25" fillId="17" borderId="6" xfId="0" applyFont="1" applyFill="1" applyBorder="1" applyAlignment="1" applyProtection="1">
      <alignment horizontal="center" vertical="center" wrapText="1"/>
    </xf>
    <xf numFmtId="0" fontId="25" fillId="17" borderId="7" xfId="0" applyFont="1" applyFill="1" applyBorder="1" applyAlignment="1" applyProtection="1">
      <alignment horizontal="center" vertical="center"/>
    </xf>
    <xf numFmtId="0" fontId="15" fillId="2" borderId="28" xfId="0" applyFont="1" applyFill="1" applyBorder="1" applyAlignment="1" applyProtection="1">
      <alignment horizontal="center" vertical="top"/>
    </xf>
    <xf numFmtId="0" fontId="6" fillId="2" borderId="23" xfId="0" applyFont="1" applyFill="1" applyBorder="1" applyAlignment="1" applyProtection="1">
      <alignment horizontal="left" vertical="top" wrapText="1"/>
    </xf>
    <xf numFmtId="0" fontId="14" fillId="0" borderId="7" xfId="0" applyFont="1" applyBorder="1" applyAlignment="1" applyProtection="1">
      <alignment vertical="top" wrapText="1"/>
    </xf>
    <xf numFmtId="0" fontId="49" fillId="0" borderId="7" xfId="0" applyFont="1" applyBorder="1" applyAlignment="1" applyProtection="1">
      <alignment vertical="top" wrapText="1"/>
    </xf>
    <xf numFmtId="0" fontId="49" fillId="2" borderId="7" xfId="0" applyFont="1" applyFill="1" applyBorder="1" applyAlignment="1" applyProtection="1">
      <alignment vertical="top" wrapText="1"/>
    </xf>
    <xf numFmtId="0" fontId="14" fillId="2" borderId="7" xfId="0" applyFont="1" applyFill="1" applyBorder="1" applyAlignment="1" applyProtection="1">
      <alignment horizontal="center" vertical="top" wrapText="1"/>
    </xf>
    <xf numFmtId="0" fontId="4" fillId="2" borderId="24" xfId="0" applyFont="1" applyFill="1" applyBorder="1" applyAlignment="1" applyProtection="1">
      <alignment horizontal="center" vertical="top"/>
    </xf>
    <xf numFmtId="0" fontId="14" fillId="2" borderId="22" xfId="0" applyFont="1" applyFill="1" applyBorder="1" applyAlignment="1" applyProtection="1">
      <alignment vertical="top" wrapText="1"/>
    </xf>
    <xf numFmtId="0" fontId="49" fillId="0" borderId="22" xfId="0" applyFont="1" applyBorder="1" applyAlignment="1" applyProtection="1">
      <alignment vertical="top" wrapText="1"/>
    </xf>
    <xf numFmtId="0" fontId="49" fillId="2" borderId="22" xfId="0" applyFont="1" applyFill="1" applyBorder="1" applyAlignment="1" applyProtection="1">
      <alignment vertical="top" wrapText="1"/>
    </xf>
    <xf numFmtId="0" fontId="14" fillId="2" borderId="22" xfId="0" applyFont="1" applyFill="1" applyBorder="1" applyAlignment="1" applyProtection="1">
      <alignment horizontal="center" vertical="top" wrapText="1"/>
    </xf>
    <xf numFmtId="0" fontId="0" fillId="20" borderId="25" xfId="0" applyFill="1" applyBorder="1" applyAlignment="1" applyProtection="1">
      <alignment horizontal="center" vertical="center" wrapText="1"/>
    </xf>
    <xf numFmtId="0" fontId="5" fillId="20" borderId="23" xfId="0" applyFont="1" applyFill="1" applyBorder="1" applyAlignment="1" applyProtection="1">
      <alignment vertical="top" wrapText="1"/>
    </xf>
    <xf numFmtId="0" fontId="77" fillId="0" borderId="23" xfId="0" applyFont="1" applyFill="1" applyBorder="1" applyAlignment="1" applyProtection="1">
      <alignment vertical="top" wrapText="1"/>
    </xf>
    <xf numFmtId="0" fontId="80" fillId="16" borderId="0" xfId="0" applyFont="1" applyFill="1" applyBorder="1" applyAlignment="1" applyProtection="1">
      <alignment vertical="top" wrapText="1"/>
    </xf>
    <xf numFmtId="0" fontId="80" fillId="2" borderId="23" xfId="0" applyFont="1" applyFill="1" applyBorder="1" applyAlignment="1" applyProtection="1">
      <alignment vertical="top" wrapText="1"/>
    </xf>
    <xf numFmtId="0" fontId="78" fillId="0" borderId="23" xfId="0" applyFont="1" applyFill="1" applyBorder="1" applyAlignment="1" applyProtection="1">
      <alignment vertical="top" wrapText="1"/>
    </xf>
    <xf numFmtId="0" fontId="78" fillId="2" borderId="23" xfId="0" applyFont="1" applyFill="1" applyBorder="1" applyAlignment="1" applyProtection="1">
      <alignment vertical="top" wrapText="1"/>
    </xf>
    <xf numFmtId="0" fontId="77" fillId="2" borderId="23" xfId="0" applyFont="1" applyFill="1" applyBorder="1" applyAlignment="1" applyProtection="1">
      <alignment horizontal="left" vertical="top" wrapText="1"/>
    </xf>
    <xf numFmtId="0" fontId="77" fillId="2" borderId="26" xfId="0" applyFont="1" applyFill="1" applyBorder="1" applyAlignment="1" applyProtection="1">
      <alignment horizontal="left" vertical="top" wrapText="1"/>
    </xf>
    <xf numFmtId="0" fontId="77" fillId="2" borderId="27" xfId="0" applyFont="1" applyFill="1" applyBorder="1" applyAlignment="1" applyProtection="1">
      <alignment vertical="top" wrapText="1"/>
    </xf>
    <xf numFmtId="0" fontId="82" fillId="2" borderId="23" xfId="0" applyFont="1" applyFill="1" applyBorder="1" applyAlignment="1" applyProtection="1">
      <alignment vertical="top" wrapText="1"/>
    </xf>
    <xf numFmtId="0" fontId="78" fillId="0" borderId="23" xfId="0" applyFont="1" applyBorder="1" applyAlignment="1" applyProtection="1">
      <alignment vertical="top" wrapText="1"/>
    </xf>
    <xf numFmtId="0" fontId="0" fillId="20" borderId="23" xfId="0" applyFill="1" applyBorder="1" applyProtection="1">
      <protection locked="0"/>
    </xf>
    <xf numFmtId="0" fontId="0" fillId="2" borderId="10" xfId="0" applyFill="1" applyBorder="1" applyAlignment="1" applyProtection="1">
      <alignment horizontal="center" vertical="center"/>
    </xf>
    <xf numFmtId="0" fontId="25" fillId="3" borderId="8" xfId="0" applyFont="1" applyFill="1" applyBorder="1" applyAlignment="1" applyProtection="1">
      <alignment horizontal="center" vertical="center"/>
    </xf>
    <xf numFmtId="0" fontId="25" fillId="3" borderId="3" xfId="0" applyFont="1" applyFill="1" applyBorder="1" applyAlignment="1" applyProtection="1">
      <alignment horizontal="center" vertical="center"/>
    </xf>
    <xf numFmtId="0" fontId="25" fillId="3" borderId="3" xfId="0" applyFont="1" applyFill="1" applyBorder="1" applyAlignment="1" applyProtection="1">
      <alignment horizontal="center" vertical="center" wrapText="1"/>
    </xf>
    <xf numFmtId="0" fontId="25" fillId="3" borderId="22"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0" xfId="0" applyFill="1" applyBorder="1" applyProtection="1"/>
    <xf numFmtId="0" fontId="14" fillId="2" borderId="23" xfId="0" applyFont="1" applyFill="1" applyBorder="1" applyAlignment="1" applyProtection="1">
      <alignment horizontal="center" vertical="top"/>
    </xf>
    <xf numFmtId="0" fontId="77" fillId="2" borderId="23" xfId="0" applyFont="1" applyFill="1" applyBorder="1" applyAlignment="1" applyProtection="1">
      <alignment horizontal="center" vertical="top" wrapText="1"/>
    </xf>
    <xf numFmtId="0" fontId="83" fillId="2" borderId="23" xfId="0" applyFont="1" applyFill="1" applyBorder="1" applyAlignment="1" applyProtection="1">
      <alignment vertical="top" wrapText="1"/>
    </xf>
    <xf numFmtId="0" fontId="38" fillId="20" borderId="4" xfId="0" applyFont="1" applyFill="1" applyBorder="1" applyAlignment="1" applyProtection="1">
      <alignment horizontal="center" vertical="center" wrapText="1"/>
      <protection locked="0"/>
    </xf>
    <xf numFmtId="0" fontId="49" fillId="20" borderId="4" xfId="0" applyFont="1" applyFill="1" applyBorder="1" applyAlignment="1" applyProtection="1">
      <alignment horizontal="left" vertical="top" wrapText="1"/>
      <protection locked="0"/>
    </xf>
    <xf numFmtId="0" fontId="19" fillId="4" borderId="0" xfId="0" applyFont="1" applyFill="1" applyBorder="1" applyAlignment="1" applyProtection="1">
      <alignment wrapText="1"/>
    </xf>
    <xf numFmtId="0" fontId="84" fillId="4" borderId="0" xfId="0" applyFont="1" applyFill="1" applyBorder="1" applyAlignment="1" applyProtection="1">
      <alignment vertical="center"/>
    </xf>
    <xf numFmtId="0" fontId="8" fillId="0" borderId="0" xfId="0" applyFont="1" applyAlignment="1" applyProtection="1"/>
    <xf numFmtId="0" fontId="15" fillId="0" borderId="0" xfId="0" applyFont="1" applyAlignment="1" applyProtection="1"/>
    <xf numFmtId="0" fontId="0" fillId="0" borderId="0" xfId="0" applyAlignment="1" applyProtection="1">
      <alignment horizontal="left" vertical="top" wrapText="1"/>
    </xf>
    <xf numFmtId="0" fontId="22" fillId="12" borderId="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76" fillId="19" borderId="19" xfId="1" applyFont="1" applyFill="1" applyBorder="1" applyAlignment="1" applyProtection="1">
      <alignment horizontal="center" vertical="top" wrapText="1"/>
    </xf>
    <xf numFmtId="0" fontId="76" fillId="19" borderId="15" xfId="1" applyFont="1" applyFill="1" applyBorder="1" applyAlignment="1" applyProtection="1">
      <alignment horizontal="center" vertical="top" wrapText="1"/>
    </xf>
    <xf numFmtId="0" fontId="76" fillId="19" borderId="30" xfId="1" applyFont="1" applyFill="1" applyBorder="1" applyAlignment="1" applyProtection="1">
      <alignment horizontal="center" vertical="top" wrapText="1"/>
    </xf>
    <xf numFmtId="0" fontId="37" fillId="0" borderId="20" xfId="0" applyFont="1" applyBorder="1" applyAlignment="1" applyProtection="1">
      <alignment horizontal="left" vertical="top" wrapText="1" indent="1"/>
    </xf>
    <xf numFmtId="0" fontId="49" fillId="0" borderId="1" xfId="0" applyFont="1" applyBorder="1" applyAlignment="1" applyProtection="1">
      <alignment horizontal="left" wrapText="1" indent="1"/>
    </xf>
    <xf numFmtId="0" fontId="49" fillId="0" borderId="29" xfId="0" applyFont="1" applyBorder="1" applyAlignment="1" applyProtection="1">
      <alignment horizontal="left" wrapText="1" indent="1"/>
    </xf>
    <xf numFmtId="0" fontId="68" fillId="0" borderId="0" xfId="0" applyFont="1" applyAlignment="1" applyProtection="1">
      <alignment horizontal="center"/>
    </xf>
    <xf numFmtId="0" fontId="55" fillId="0" borderId="0" xfId="0" applyFont="1" applyAlignment="1" applyProtection="1">
      <alignment horizontal="center"/>
    </xf>
    <xf numFmtId="0" fontId="54" fillId="0" borderId="0" xfId="0" applyFont="1" applyAlignment="1" applyProtection="1">
      <alignment horizontal="center"/>
    </xf>
    <xf numFmtId="0" fontId="0" fillId="0" borderId="0" xfId="0" applyAlignment="1" applyProtection="1">
      <alignment horizontal="center"/>
    </xf>
    <xf numFmtId="0" fontId="69" fillId="0" borderId="18" xfId="0" applyFont="1" applyBorder="1" applyAlignment="1" applyProtection="1">
      <alignment horizontal="left" vertical="top" wrapText="1" indent="1"/>
    </xf>
    <xf numFmtId="0" fontId="69" fillId="0" borderId="0" xfId="0" applyFont="1" applyBorder="1" applyAlignment="1" applyProtection="1">
      <alignment horizontal="left" vertical="top" indent="1"/>
    </xf>
    <xf numFmtId="0" fontId="69" fillId="0" borderId="31" xfId="0" applyFont="1" applyBorder="1" applyAlignment="1" applyProtection="1">
      <alignment horizontal="left" vertical="top" indent="1"/>
    </xf>
    <xf numFmtId="0" fontId="68" fillId="0" borderId="0" xfId="0" applyFont="1" applyAlignment="1" applyProtection="1">
      <alignment horizontal="center" vertical="center"/>
    </xf>
    <xf numFmtId="0" fontId="55" fillId="0" borderId="0" xfId="0" applyFont="1" applyAlignment="1" applyProtection="1">
      <alignment horizontal="center" vertical="center"/>
    </xf>
    <xf numFmtId="0" fontId="37" fillId="0" borderId="1" xfId="0" applyFont="1" applyBorder="1" applyAlignment="1" applyProtection="1">
      <alignment horizontal="left" vertical="top" wrapText="1" indent="1"/>
    </xf>
    <xf numFmtId="0" fontId="37" fillId="0" borderId="29" xfId="0" applyFont="1" applyBorder="1" applyAlignment="1" applyProtection="1">
      <alignment horizontal="left" vertical="top" wrapText="1" indent="1"/>
    </xf>
    <xf numFmtId="0" fontId="37" fillId="0" borderId="18" xfId="0" applyFont="1" applyBorder="1" applyAlignment="1" applyProtection="1">
      <alignment horizontal="left" vertical="top" wrapText="1" indent="1"/>
    </xf>
    <xf numFmtId="0" fontId="37" fillId="0" borderId="0" xfId="0" applyFont="1" applyBorder="1" applyAlignment="1" applyProtection="1">
      <alignment horizontal="left" vertical="top" wrapText="1" indent="1"/>
    </xf>
    <xf numFmtId="0" fontId="37" fillId="0" borderId="31" xfId="0" applyFont="1" applyBorder="1" applyAlignment="1" applyProtection="1">
      <alignment horizontal="left" vertical="top" wrapText="1" indent="1"/>
    </xf>
    <xf numFmtId="0" fontId="73" fillId="4" borderId="0" xfId="0" applyFont="1" applyFill="1" applyBorder="1" applyAlignment="1" applyProtection="1">
      <alignment horizontal="left" vertical="top" wrapText="1"/>
    </xf>
    <xf numFmtId="0" fontId="65" fillId="4" borderId="0" xfId="0" applyFont="1" applyFill="1" applyBorder="1" applyAlignment="1" applyProtection="1">
      <alignment horizontal="left" vertical="top" wrapText="1"/>
    </xf>
    <xf numFmtId="0" fontId="74" fillId="4" borderId="0" xfId="0" applyFont="1" applyFill="1" applyBorder="1" applyAlignment="1" applyProtection="1">
      <alignment horizontal="left" vertical="top" wrapText="1"/>
    </xf>
    <xf numFmtId="0" fontId="57" fillId="4" borderId="0" xfId="0" applyFont="1" applyFill="1" applyBorder="1" applyAlignment="1" applyProtection="1">
      <alignment horizontal="left" vertical="top" wrapText="1"/>
    </xf>
    <xf numFmtId="0" fontId="81" fillId="14" borderId="5" xfId="0" applyFont="1" applyFill="1" applyBorder="1" applyAlignment="1" applyProtection="1">
      <alignment horizontal="right" vertical="center" wrapText="1"/>
    </xf>
    <xf numFmtId="0" fontId="81" fillId="14" borderId="6" xfId="0" applyFont="1" applyFill="1" applyBorder="1" applyAlignment="1" applyProtection="1">
      <alignment horizontal="right" vertical="center" wrapText="1"/>
    </xf>
    <xf numFmtId="0" fontId="26" fillId="4" borderId="0" xfId="0" applyFont="1" applyFill="1" applyBorder="1" applyAlignment="1">
      <alignment horizontal="left" vertical="center" wrapText="1"/>
    </xf>
    <xf numFmtId="0" fontId="53" fillId="15" borderId="8" xfId="0" applyFont="1" applyFill="1" applyBorder="1" applyAlignment="1">
      <alignment horizontal="center" vertical="center" textRotation="90" wrapText="1"/>
    </xf>
    <xf numFmtId="0" fontId="53" fillId="15" borderId="9" xfId="0" applyFont="1" applyFill="1" applyBorder="1" applyAlignment="1">
      <alignment horizontal="center" vertical="center" textRotation="90" wrapText="1"/>
    </xf>
    <xf numFmtId="0" fontId="53" fillId="15" borderId="11" xfId="0" applyFont="1" applyFill="1" applyBorder="1" applyAlignment="1">
      <alignment horizontal="center" vertical="center" textRotation="90" wrapText="1"/>
    </xf>
    <xf numFmtId="0" fontId="22" fillId="2" borderId="18"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31" fillId="4" borderId="18"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53" fillId="17" borderId="8" xfId="0" applyFont="1" applyFill="1" applyBorder="1" applyAlignment="1">
      <alignment horizontal="center" vertical="center" textRotation="90"/>
    </xf>
    <xf numFmtId="0" fontId="0" fillId="0" borderId="9" xfId="0" applyBorder="1" applyAlignment="1">
      <alignment horizontal="center" vertical="center" textRotation="90"/>
    </xf>
    <xf numFmtId="0" fontId="0" fillId="0" borderId="11" xfId="0" applyBorder="1" applyAlignment="1">
      <alignment horizontal="center" vertical="center" textRotation="90"/>
    </xf>
    <xf numFmtId="0" fontId="31" fillId="4" borderId="17" xfId="0" applyFont="1" applyFill="1" applyBorder="1" applyAlignment="1">
      <alignment horizontal="center" vertical="center" wrapText="1"/>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53" fillId="3" borderId="8" xfId="0" applyFont="1" applyFill="1" applyBorder="1" applyAlignment="1">
      <alignment horizontal="center" vertical="center" textRotation="90" wrapText="1"/>
    </xf>
    <xf numFmtId="0" fontId="0" fillId="0" borderId="9" xfId="0" applyBorder="1" applyAlignment="1">
      <alignment horizontal="center" vertical="center" textRotation="90" wrapText="1"/>
    </xf>
    <xf numFmtId="0" fontId="0" fillId="0" borderId="11" xfId="0" applyBorder="1" applyAlignment="1">
      <alignment horizontal="center" vertical="center" textRotation="90" wrapText="1"/>
    </xf>
    <xf numFmtId="0" fontId="1" fillId="4" borderId="17"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wrapText="1"/>
    </xf>
    <xf numFmtId="0" fontId="21" fillId="8" borderId="6"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1" fillId="13" borderId="8" xfId="0" applyFont="1" applyFill="1" applyBorder="1" applyAlignment="1">
      <alignment horizontal="center" vertical="center" textRotation="90" wrapText="1"/>
    </xf>
    <xf numFmtId="0" fontId="21" fillId="13" borderId="9" xfId="0" applyFont="1" applyFill="1" applyBorder="1" applyAlignment="1">
      <alignment horizontal="center" vertical="center" textRotation="90" wrapText="1"/>
    </xf>
    <xf numFmtId="0" fontId="21" fillId="13" borderId="11" xfId="0" applyFont="1" applyFill="1" applyBorder="1" applyAlignment="1">
      <alignment horizontal="center" vertical="center" textRotation="90" wrapText="1"/>
    </xf>
    <xf numFmtId="0" fontId="0" fillId="0" borderId="0" xfId="0" applyFont="1" applyFill="1" applyBorder="1" applyAlignment="1">
      <alignment horizontal="left" vertical="top" wrapText="1"/>
    </xf>
    <xf numFmtId="0" fontId="0" fillId="0" borderId="0" xfId="0" applyFont="1" applyFill="1" applyBorder="1" applyAlignment="1" applyProtection="1">
      <alignment horizontal="left" vertical="top" wrapText="1"/>
    </xf>
    <xf numFmtId="0" fontId="41" fillId="19" borderId="4" xfId="0" applyFont="1" applyFill="1" applyBorder="1" applyAlignment="1" applyProtection="1">
      <alignment horizontal="left" vertical="top" wrapText="1"/>
    </xf>
    <xf numFmtId="0" fontId="22" fillId="12" borderId="4" xfId="0" applyFont="1" applyFill="1" applyBorder="1" applyAlignment="1" applyProtection="1">
      <alignment horizontal="left" vertical="top" wrapText="1"/>
    </xf>
    <xf numFmtId="0" fontId="0" fillId="0" borderId="0" xfId="0" applyAlignment="1" applyProtection="1">
      <alignment wrapText="1"/>
    </xf>
    <xf numFmtId="0" fontId="43" fillId="0" borderId="0" xfId="1" applyFont="1" applyAlignment="1" applyProtection="1">
      <alignment horizontal="left"/>
    </xf>
  </cellXfs>
  <cellStyles count="44">
    <cellStyle name="Hyperlink" xfId="1" builtinId="8"/>
    <cellStyle name="Hyperlink seguido" xfId="2" builtinId="9" hidden="1"/>
    <cellStyle name="Hyperlink seguido" xfId="3" builtinId="9" hidden="1"/>
    <cellStyle name="Hyperlink seguido" xfId="4" builtinId="9" hidden="1"/>
    <cellStyle name="Hyperlink seguido" xfId="5" builtinId="9" hidden="1"/>
    <cellStyle name="Hyperlink seguido" xfId="6" builtinId="9" hidden="1"/>
    <cellStyle name="Hyperlink seguido" xfId="7" builtinId="9" hidden="1"/>
    <cellStyle name="Hyperlink seguido" xfId="8" builtinId="9" hidden="1"/>
    <cellStyle name="Hyperlink seguido" xfId="9" builtinId="9" hidden="1"/>
    <cellStyle name="Hyperlink seguido" xfId="10" builtinId="9" hidden="1"/>
    <cellStyle name="Hyperlink seguido" xfId="11" builtinId="9" hidden="1"/>
    <cellStyle name="Hyperlink seguido" xfId="12" builtinId="9" hidden="1"/>
    <cellStyle name="Hyperlink seguido" xfId="13" builtinId="9" hidden="1"/>
    <cellStyle name="Hyperlink seguido" xfId="14" builtinId="9" hidden="1"/>
    <cellStyle name="Hyperlink seguido" xfId="15" builtinId="9" hidden="1"/>
    <cellStyle name="Hyperlink seguido" xfId="16" builtinId="9" hidden="1"/>
    <cellStyle name="Hyperlink seguido" xfId="17" builtinId="9" hidden="1"/>
    <cellStyle name="Hyperlink seguido" xfId="18" builtinId="9" hidden="1"/>
    <cellStyle name="Hyperlink seguido" xfId="19" builtinId="9" hidden="1"/>
    <cellStyle name="Hyperlink seguido" xfId="20" builtinId="9" hidden="1"/>
    <cellStyle name="Hyperlink seguido" xfId="21" builtinId="9" hidden="1"/>
    <cellStyle name="Hyperlink seguido" xfId="22" builtinId="9" hidden="1"/>
    <cellStyle name="Hyperlink seguido" xfId="23" builtinId="9" hidden="1"/>
    <cellStyle name="Hyperlink seguido" xfId="24" builtinId="9" hidden="1"/>
    <cellStyle name="Hyperlink seguido" xfId="25" builtinId="9" hidden="1"/>
    <cellStyle name="Hyperlink seguido" xfId="26" builtinId="9" hidden="1"/>
    <cellStyle name="Hyperlink seguido" xfId="27" builtinId="9" hidden="1"/>
    <cellStyle name="Hyperlink seguido" xfId="28" builtinId="9" hidden="1"/>
    <cellStyle name="Hyperlink seguido" xfId="29" builtinId="9" hidden="1"/>
    <cellStyle name="Hyperlink seguido" xfId="30" builtinId="9" hidden="1"/>
    <cellStyle name="Hyperlink seguido" xfId="31" builtinId="9" hidden="1"/>
    <cellStyle name="Hyperlink seguido" xfId="32" builtinId="9" hidden="1"/>
    <cellStyle name="Hyperlink seguido" xfId="33" builtinId="9" hidden="1"/>
    <cellStyle name="Hyperlink seguido" xfId="34" builtinId="9" hidden="1"/>
    <cellStyle name="Hyperlink seguido" xfId="35" builtinId="9" hidden="1"/>
    <cellStyle name="Hyperlink seguido" xfId="36" builtinId="9" hidden="1"/>
    <cellStyle name="Hyperlink seguido" xfId="37" builtinId="9" hidden="1"/>
    <cellStyle name="Hyperlink seguido" xfId="38" builtinId="9" hidden="1"/>
    <cellStyle name="Hyperlink seguido" xfId="39" builtinId="9" hidden="1"/>
    <cellStyle name="Hyperlink seguido" xfId="40" builtinId="9" hidden="1"/>
    <cellStyle name="Hyperlink seguido" xfId="41" builtinId="9" hidden="1"/>
    <cellStyle name="Hyperlink seguido" xfId="42" builtinId="9" hidden="1"/>
    <cellStyle name="Hyperlink seguido" xfId="43" builtinId="9" hidden="1"/>
    <cellStyle name="Normal" xfId="0" builtinId="0"/>
  </cellStyles>
  <dxfs count="26">
    <dxf>
      <font>
        <color theme="0" tint="-0.34998626667073579"/>
      </font>
      <fill>
        <patternFill>
          <bgColor theme="0" tint="-0.34998626667073579"/>
        </patternFill>
      </fill>
    </dxf>
    <dxf>
      <font>
        <color rgb="FF80D6F7"/>
      </font>
      <fill>
        <patternFill>
          <bgColor rgb="FF70D6F7"/>
        </patternFill>
      </fill>
    </dxf>
    <dxf>
      <font>
        <color rgb="FF00ADEF"/>
      </font>
      <fill>
        <patternFill>
          <bgColor rgb="FF00B0F0"/>
        </patternFill>
      </fill>
    </dxf>
    <dxf>
      <font>
        <color rgb="FFBFEAFB"/>
      </font>
      <fill>
        <patternFill>
          <fgColor theme="8" tint="0.79992065187536243"/>
          <bgColor rgb="FFBFEAFB"/>
        </patternFill>
      </fill>
    </dxf>
    <dxf>
      <font>
        <color theme="0"/>
      </font>
      <fill>
        <patternFill>
          <fgColor theme="0"/>
          <bgColor theme="0"/>
        </patternFill>
      </fill>
    </dxf>
    <dxf>
      <font>
        <color theme="0"/>
      </font>
      <fill>
        <patternFill>
          <fgColor theme="0"/>
          <bgColor theme="0"/>
        </patternFill>
      </fill>
    </dxf>
    <dxf>
      <font>
        <color rgb="FF80D6F7"/>
      </font>
      <fill>
        <patternFill>
          <bgColor rgb="FF70D6F7"/>
        </patternFill>
      </fill>
    </dxf>
    <dxf>
      <font>
        <color rgb="FF00ADEF"/>
      </font>
      <fill>
        <patternFill>
          <bgColor rgb="FF00B0F0"/>
        </patternFill>
      </fill>
    </dxf>
    <dxf>
      <font>
        <color rgb="FFBFEAFB"/>
      </font>
      <fill>
        <patternFill>
          <fgColor theme="8" tint="0.79992065187536243"/>
          <bgColor rgb="FFBFEAFB"/>
        </patternFill>
      </fill>
    </dxf>
    <dxf>
      <font>
        <color theme="0"/>
      </font>
      <fill>
        <patternFill>
          <bgColor rgb="FF00ADEF"/>
        </patternFill>
      </fill>
    </dxf>
    <dxf>
      <fill>
        <patternFill>
          <bgColor rgb="FF80D6F7"/>
        </patternFill>
      </fill>
    </dxf>
    <dxf>
      <fill>
        <patternFill>
          <bgColor rgb="FFBFEAFB"/>
        </patternFill>
      </fill>
    </dxf>
    <dxf>
      <font>
        <color theme="0"/>
      </font>
      <fill>
        <patternFill>
          <bgColor rgb="FF00ADEF"/>
        </patternFill>
      </fill>
    </dxf>
    <dxf>
      <fill>
        <patternFill>
          <bgColor rgb="FF80D6F7"/>
        </patternFill>
      </fill>
    </dxf>
    <dxf>
      <fill>
        <patternFill>
          <bgColor rgb="FFBFEAFB"/>
        </patternFill>
      </fill>
    </dxf>
    <dxf>
      <font>
        <color auto="1"/>
      </font>
      <fill>
        <patternFill>
          <bgColor rgb="FF80D6F7"/>
        </patternFill>
      </fill>
    </dxf>
    <dxf>
      <fill>
        <patternFill>
          <bgColor rgb="FFBFEAFB"/>
        </patternFill>
      </fill>
    </dxf>
    <dxf>
      <font>
        <color theme="0"/>
      </font>
      <fill>
        <patternFill>
          <bgColor rgb="FF00ADEF"/>
        </patternFill>
      </fill>
    </dxf>
    <dxf>
      <font>
        <color theme="0"/>
      </font>
      <fill>
        <patternFill>
          <bgColor rgb="FF00ADEF"/>
        </patternFill>
      </fill>
    </dxf>
    <dxf>
      <fill>
        <patternFill>
          <bgColor theme="0"/>
        </patternFill>
      </fill>
    </dxf>
    <dxf>
      <fill>
        <patternFill>
          <bgColor rgb="FFBFEAFB"/>
        </patternFill>
      </fill>
    </dxf>
    <dxf>
      <font>
        <color auto="1"/>
      </font>
      <fill>
        <patternFill>
          <bgColor rgb="FF80D6F7"/>
        </patternFill>
      </fill>
    </dxf>
    <dxf>
      <font>
        <condense val="0"/>
        <extend val="0"/>
        <color indexed="9"/>
      </font>
      <fill>
        <patternFill>
          <bgColor indexed="18"/>
        </patternFill>
      </fill>
    </dxf>
    <dxf>
      <font>
        <condense val="0"/>
        <extend val="0"/>
        <color indexed="9"/>
      </font>
      <fill>
        <patternFill>
          <bgColor indexed="24"/>
        </patternFill>
      </fill>
    </dxf>
    <dxf>
      <font>
        <color theme="0"/>
      </font>
      <fill>
        <patternFill>
          <fgColor theme="5"/>
          <bgColor theme="5"/>
        </patternFill>
      </fill>
    </dxf>
    <dxf>
      <font>
        <color theme="0"/>
      </font>
      <fill>
        <patternFill>
          <bgColor theme="6" tint="-0.24994659260841701"/>
        </patternFill>
      </fill>
    </dxf>
  </dxfs>
  <tableStyles count="0" defaultTableStyle="TableStyleMedium9" defaultPivotStyle="PivotStyleMedium4"/>
  <colors>
    <mruColors>
      <color rgb="FFBFEAFB"/>
      <color rgb="FFFFFF99"/>
      <color rgb="FF00ADEF"/>
      <color rgb="FF80D6F7"/>
      <color rgb="FF70D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1.9911515242572973E-2"/>
          <c:y val="0.10877578658603368"/>
          <c:w val="0.90776691930499598"/>
          <c:h val="0.94803056006141684"/>
        </c:manualLayout>
      </c:layout>
      <c:radarChart>
        <c:radarStyle val="marker"/>
        <c:ser>
          <c:idx val="0"/>
          <c:order val="0"/>
          <c:spPr>
            <a:ln w="25400">
              <a:solidFill>
                <a:schemeClr val="tx1"/>
              </a:solidFill>
            </a:ln>
          </c:spPr>
          <c:marker>
            <c:symbol val="square"/>
            <c:size val="5"/>
            <c:spPr>
              <a:ln>
                <a:solidFill>
                  <a:prstClr val="black"/>
                </a:solidFill>
              </a:ln>
            </c:spPr>
          </c:marker>
          <c:cat>
            <c:strRef>
              <c:f>'Diagrama de Aranha'!$B$1:$B$28</c:f>
              <c:strCache>
                <c:ptCount val="28"/>
                <c:pt idx="0">
                  <c:v>1.1 Own Use</c:v>
                </c:pt>
                <c:pt idx="1">
                  <c:v>1.2 Own Impacts</c:v>
                </c:pt>
                <c:pt idx="2">
                  <c:v>1.3 External Factors</c:v>
                </c:pt>
                <c:pt idx="3">
                  <c:v>1.4 Stakeholder Perceptions</c:v>
                </c:pt>
                <c:pt idx="4">
                  <c:v>1.5 Suppliers</c:v>
                </c:pt>
                <c:pt idx="5">
                  <c:v>1.6 Own Operations</c:v>
                </c:pt>
                <c:pt idx="6">
                  <c:v>1.7 Supply Chain</c:v>
                </c:pt>
                <c:pt idx="7">
                  <c:v>2.1 Board Oversight</c:v>
                </c:pt>
                <c:pt idx="8">
                  <c:v>2.2 Senior Management</c:v>
                </c:pt>
                <c:pt idx="9">
                  <c:v>2.3 Public Policy/Lobbying Positions</c:v>
                </c:pt>
                <c:pt idx="10">
                  <c:v>2.4 Public Statement/Policy</c:v>
                </c:pt>
                <c:pt idx="11">
                  <c:v>2.5 Goals/Standards for Withdrawals</c:v>
                </c:pt>
                <c:pt idx="12">
                  <c:v>2.6 Wastewater Standards</c:v>
                </c:pt>
                <c:pt idx="13">
                  <c:v>2.7 Watershed Risk Plans</c:v>
                </c:pt>
                <c:pt idx="14">
                  <c:v>2.8 Supplier Standards/Practices</c:v>
                </c:pt>
                <c:pt idx="15">
                  <c:v>2.9 Business Planning</c:v>
                </c:pt>
                <c:pt idx="16">
                  <c:v>2.10 Product Design</c:v>
                </c:pt>
                <c:pt idx="17">
                  <c:v>2.11 Opportunity Identification</c:v>
                </c:pt>
                <c:pt idx="18">
                  <c:v>3.1 Local Communities</c:v>
                </c:pt>
                <c:pt idx="19">
                  <c:v>3.2 Employees</c:v>
                </c:pt>
                <c:pt idx="20">
                  <c:v>3.3 Suppliers</c:v>
                </c:pt>
                <c:pt idx="21">
                  <c:v>3.4 Governments &amp; Regulators</c:v>
                </c:pt>
                <c:pt idx="22">
                  <c:v>3.5 NGOs &amp; Community Groups</c:v>
                </c:pt>
                <c:pt idx="23">
                  <c:v>3.6 Other Industries</c:v>
                </c:pt>
                <c:pt idx="24">
                  <c:v>3.7 Customers &amp; Consumers</c:v>
                </c:pt>
                <c:pt idx="25">
                  <c:v>4.1 Water Related Information</c:v>
                </c:pt>
                <c:pt idx="26">
                  <c:v>4.2 Financial Filings</c:v>
                </c:pt>
                <c:pt idx="27">
                  <c:v>4.3 Auditing/Assurance</c:v>
                </c:pt>
              </c:strCache>
            </c:strRef>
          </c:cat>
          <c:val>
            <c:numRef>
              <c:f>'Diagrama de Aranha'!$C$1:$C$28</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dLbls/>
        <c:axId val="100816384"/>
        <c:axId val="100817920"/>
      </c:radarChart>
      <c:catAx>
        <c:axId val="100816384"/>
        <c:scaling>
          <c:orientation val="minMax"/>
        </c:scaling>
        <c:delete val="1"/>
        <c:axPos val="b"/>
        <c:majorGridlines/>
        <c:numFmt formatCode="General" sourceLinked="1"/>
        <c:tickLblPos val="none"/>
        <c:crossAx val="100817920"/>
        <c:crosses val="autoZero"/>
        <c:auto val="1"/>
        <c:lblAlgn val="ctr"/>
        <c:lblOffset val="100"/>
      </c:catAx>
      <c:valAx>
        <c:axId val="100817920"/>
        <c:scaling>
          <c:orientation val="minMax"/>
          <c:max val="3"/>
        </c:scaling>
        <c:delete val="1"/>
        <c:axPos val="l"/>
        <c:numFmt formatCode="General" sourceLinked="1"/>
        <c:tickLblPos val="none"/>
        <c:crossAx val="100816384"/>
        <c:crosses val="autoZero"/>
        <c:crossBetween val="between"/>
        <c:majorUnit val="1"/>
      </c:valAx>
      <c:spPr>
        <a:noFill/>
      </c:spPr>
    </c:plotArea>
    <c:plotVisOnly val="1"/>
    <c:dispBlanksAs val="gap"/>
  </c:chart>
  <c:spPr>
    <a:noFill/>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142875</xdr:rowOff>
    </xdr:from>
    <xdr:to>
      <xdr:col>13</xdr:col>
      <xdr:colOff>0</xdr:colOff>
      <xdr:row>6</xdr:row>
      <xdr:rowOff>115602</xdr:rowOff>
    </xdr:to>
    <xdr:pic>
      <xdr:nvPicPr>
        <xdr:cNvPr id="3" name="Picture 2"/>
        <xdr:cNvPicPr>
          <a:picLocks noChangeAspect="1"/>
        </xdr:cNvPicPr>
      </xdr:nvPicPr>
      <xdr:blipFill>
        <a:blip xmlns:r="http://schemas.openxmlformats.org/officeDocument/2006/relationships" r:embed="rId1">
          <a:extLst>
            <a:ext uri="{BEBA8EAE-BF5A-486C-A8C5-ECC9F3942E4B}">
              <a14:imgProps xmlns:a14="http://schemas.microsoft.com/office/drawing/2010/main" xmlns="">
                <a14:imgLayer r:embed="rId2">
                  <a14:imgEffect>
                    <a14:backgroundRemoval t="0" b="98225" l="0" r="99800">
                      <a14:foregroundMark x1="18900" y1="15385" x2="18900" y2="15385"/>
                      <a14:foregroundMark x1="24000" y1="11243" x2="79800" y2="13609"/>
                      <a14:foregroundMark x1="80700" y1="46154" x2="80700" y2="46154"/>
                      <a14:foregroundMark x1="80700" y1="46154" x2="80700" y2="46154"/>
                      <a14:foregroundMark x1="32100" y1="37870" x2="32100" y2="37870"/>
                      <a14:foregroundMark x1="32100" y1="37870" x2="32100" y2="37870"/>
                      <a14:foregroundMark x1="30600" y1="57988" x2="30600" y2="57988"/>
                      <a14:foregroundMark x1="26800" y1="49112" x2="26800" y2="49112"/>
                      <a14:foregroundMark x1="26800" y1="49112" x2="26800" y2="49112"/>
                      <a14:foregroundMark x1="35900" y1="49112" x2="35900" y2="49112"/>
                      <a14:foregroundMark x1="35900" y1="49112" x2="35900" y2="49112"/>
                      <a14:foregroundMark x1="40100" y1="42604" x2="42200" y2="52663"/>
                      <a14:foregroundMark x1="36100" y1="33728" x2="35900" y2="49112"/>
                      <a14:foregroundMark x1="30800" y1="40237" x2="30800" y2="51479"/>
                      <a14:foregroundMark x1="21600" y1="36686" x2="21200" y2="51479"/>
                      <a14:foregroundMark x1="89800" y1="11243" x2="89800" y2="11243"/>
                      <a14:foregroundMark x1="73000" y1="39053" x2="73000" y2="51479"/>
                      <a14:foregroundMark x1="84500" y1="39053" x2="84500" y2="56213"/>
                      <a14:foregroundMark x1="90500" y1="40237" x2="90500" y2="55030"/>
                      <a14:foregroundMark x1="97000" y1="35503" x2="97200" y2="53846"/>
                      <a14:foregroundMark x1="98500" y1="39053" x2="98500" y2="39053"/>
                      <a14:foregroundMark x1="98500" y1="39053" x2="98500" y2="39053"/>
                      <a14:foregroundMark x1="98600" y1="55030" x2="98600" y2="55030"/>
                      <a14:foregroundMark x1="98600" y1="55030" x2="98600" y2="55030"/>
                      <a14:foregroundMark x1="84000" y1="71598" x2="84000" y2="71598"/>
                    </a14:backgroundRemoval>
                  </a14:imgEffect>
                </a14:imgLayer>
              </a14:imgProps>
            </a:ext>
          </a:extLst>
        </a:blip>
        <a:stretch>
          <a:fillRect/>
        </a:stretch>
      </xdr:blipFill>
      <xdr:spPr>
        <a:xfrm>
          <a:off x="2952750" y="142875"/>
          <a:ext cx="5207000" cy="788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xdr:colOff>
      <xdr:row>0</xdr:row>
      <xdr:rowOff>128006</xdr:rowOff>
    </xdr:from>
    <xdr:to>
      <xdr:col>13</xdr:col>
      <xdr:colOff>1</xdr:colOff>
      <xdr:row>5</xdr:row>
      <xdr:rowOff>43583</xdr:rowOff>
    </xdr:to>
    <xdr:pic>
      <xdr:nvPicPr>
        <xdr:cNvPr id="5" name="Picture 4"/>
        <xdr:cNvPicPr>
          <a:picLocks noChangeAspect="1"/>
        </xdr:cNvPicPr>
      </xdr:nvPicPr>
      <xdr:blipFill>
        <a:blip xmlns:r="http://schemas.openxmlformats.org/officeDocument/2006/relationships" r:embed="rId1">
          <a:extLst>
            <a:ext uri="{BEBA8EAE-BF5A-486C-A8C5-ECC9F3942E4B}">
              <a14:imgProps xmlns:a14="http://schemas.microsoft.com/office/drawing/2010/main" xmlns="">
                <a14:imgLayer r:embed="rId2">
                  <a14:imgEffect>
                    <a14:backgroundRemoval t="0" b="98225" l="0" r="99800">
                      <a14:foregroundMark x1="18900" y1="15385" x2="18900" y2="15385"/>
                      <a14:foregroundMark x1="24000" y1="11243" x2="79800" y2="13609"/>
                      <a14:foregroundMark x1="80700" y1="46154" x2="80700" y2="46154"/>
                      <a14:foregroundMark x1="80700" y1="46154" x2="80700" y2="46154"/>
                      <a14:foregroundMark x1="32100" y1="37870" x2="32100" y2="37870"/>
                      <a14:foregroundMark x1="32100" y1="37870" x2="32100" y2="37870"/>
                      <a14:foregroundMark x1="30600" y1="57988" x2="30600" y2="57988"/>
                      <a14:foregroundMark x1="26800" y1="49112" x2="26800" y2="49112"/>
                      <a14:foregroundMark x1="26800" y1="49112" x2="26800" y2="49112"/>
                      <a14:foregroundMark x1="35900" y1="49112" x2="35900" y2="49112"/>
                      <a14:foregroundMark x1="35900" y1="49112" x2="35900" y2="49112"/>
                      <a14:foregroundMark x1="40100" y1="42604" x2="42200" y2="52663"/>
                      <a14:foregroundMark x1="36100" y1="33728" x2="35900" y2="49112"/>
                      <a14:foregroundMark x1="30800" y1="40237" x2="30800" y2="51479"/>
                      <a14:foregroundMark x1="21600" y1="36686" x2="21200" y2="51479"/>
                      <a14:foregroundMark x1="89800" y1="11243" x2="89800" y2="11243"/>
                      <a14:foregroundMark x1="73000" y1="39053" x2="73000" y2="51479"/>
                      <a14:foregroundMark x1="84500" y1="39053" x2="84500" y2="56213"/>
                      <a14:foregroundMark x1="90500" y1="40237" x2="90500" y2="55030"/>
                      <a14:foregroundMark x1="97000" y1="35503" x2="97200" y2="53846"/>
                      <a14:foregroundMark x1="98500" y1="39053" x2="98500" y2="39053"/>
                      <a14:foregroundMark x1="98500" y1="39053" x2="98500" y2="39053"/>
                      <a14:foregroundMark x1="98600" y1="55030" x2="98600" y2="55030"/>
                      <a14:foregroundMark x1="98600" y1="55030" x2="98600" y2="55030"/>
                      <a14:foregroundMark x1="84000" y1="71598" x2="84000" y2="71598"/>
                    </a14:backgroundRemoval>
                  </a14:imgEffect>
                </a14:imgLayer>
              </a14:imgProps>
            </a:ext>
          </a:extLst>
        </a:blip>
        <a:stretch>
          <a:fillRect/>
        </a:stretch>
      </xdr:blipFill>
      <xdr:spPr>
        <a:xfrm>
          <a:off x="2952751" y="128006"/>
          <a:ext cx="5207000" cy="788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23897</xdr:colOff>
      <xdr:row>1</xdr:row>
      <xdr:rowOff>11205</xdr:rowOff>
    </xdr:from>
    <xdr:to>
      <xdr:col>2</xdr:col>
      <xdr:colOff>78441</xdr:colOff>
      <xdr:row>1</xdr:row>
      <xdr:rowOff>396730</xdr:rowOff>
    </xdr:to>
    <xdr:pic>
      <xdr:nvPicPr>
        <xdr:cNvPr id="2" name="Picture 1" descr="Screen shot 2011-10-13 at 10.49.08 AM.png"/>
        <xdr:cNvPicPr>
          <a:picLocks noChangeAspect="1"/>
        </xdr:cNvPicPr>
      </xdr:nvPicPr>
      <xdr:blipFill>
        <a:blip xmlns:r="http://schemas.openxmlformats.org/officeDocument/2006/relationships" r:embed="rId1"/>
        <a:srcRect t="10093" r="70162" b="6729"/>
        <a:stretch>
          <a:fillRect/>
        </a:stretch>
      </xdr:blipFill>
      <xdr:spPr>
        <a:xfrm>
          <a:off x="124750" y="313764"/>
          <a:ext cx="435544" cy="385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22411</xdr:colOff>
      <xdr:row>1</xdr:row>
      <xdr:rowOff>22411</xdr:rowOff>
    </xdr:from>
    <xdr:to>
      <xdr:col>2</xdr:col>
      <xdr:colOff>76955</xdr:colOff>
      <xdr:row>1</xdr:row>
      <xdr:rowOff>407936</xdr:rowOff>
    </xdr:to>
    <xdr:pic>
      <xdr:nvPicPr>
        <xdr:cNvPr id="3" name="Picture 1" descr="Screen shot 2011-10-13 at 10.49.08 AM.png"/>
        <xdr:cNvPicPr>
          <a:picLocks noChangeAspect="1"/>
        </xdr:cNvPicPr>
      </xdr:nvPicPr>
      <xdr:blipFill>
        <a:blip xmlns:r="http://schemas.openxmlformats.org/officeDocument/2006/relationships" r:embed="rId1"/>
        <a:srcRect t="10093" r="70162" b="6729"/>
        <a:stretch>
          <a:fillRect/>
        </a:stretch>
      </xdr:blipFill>
      <xdr:spPr>
        <a:xfrm>
          <a:off x="123264" y="324970"/>
          <a:ext cx="435544" cy="385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22412</xdr:colOff>
      <xdr:row>1</xdr:row>
      <xdr:rowOff>11206</xdr:rowOff>
    </xdr:from>
    <xdr:to>
      <xdr:col>2</xdr:col>
      <xdr:colOff>76956</xdr:colOff>
      <xdr:row>1</xdr:row>
      <xdr:rowOff>396731</xdr:rowOff>
    </xdr:to>
    <xdr:pic>
      <xdr:nvPicPr>
        <xdr:cNvPr id="4" name="Picture 1" descr="Screen shot 2011-10-13 at 10.49.08 AM.png"/>
        <xdr:cNvPicPr>
          <a:picLocks noChangeAspect="1"/>
        </xdr:cNvPicPr>
      </xdr:nvPicPr>
      <xdr:blipFill>
        <a:blip xmlns:r="http://schemas.openxmlformats.org/officeDocument/2006/relationships" r:embed="rId1"/>
        <a:srcRect t="10093" r="70162" b="6729"/>
        <a:stretch>
          <a:fillRect/>
        </a:stretch>
      </xdr:blipFill>
      <xdr:spPr>
        <a:xfrm>
          <a:off x="123265" y="280147"/>
          <a:ext cx="435544" cy="3855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22412</xdr:colOff>
      <xdr:row>1</xdr:row>
      <xdr:rowOff>11205</xdr:rowOff>
    </xdr:from>
    <xdr:to>
      <xdr:col>2</xdr:col>
      <xdr:colOff>76956</xdr:colOff>
      <xdr:row>1</xdr:row>
      <xdr:rowOff>396730</xdr:rowOff>
    </xdr:to>
    <xdr:pic>
      <xdr:nvPicPr>
        <xdr:cNvPr id="3" name="Picture 1" descr="Screen shot 2011-10-13 at 10.49.08 AM.png"/>
        <xdr:cNvPicPr>
          <a:picLocks noChangeAspect="1"/>
        </xdr:cNvPicPr>
      </xdr:nvPicPr>
      <xdr:blipFill>
        <a:blip xmlns:r="http://schemas.openxmlformats.org/officeDocument/2006/relationships" r:embed="rId1"/>
        <a:srcRect t="10093" r="70162" b="6729"/>
        <a:stretch>
          <a:fillRect/>
        </a:stretch>
      </xdr:blipFill>
      <xdr:spPr>
        <a:xfrm>
          <a:off x="123265" y="313764"/>
          <a:ext cx="435544" cy="385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25400</xdr:colOff>
      <xdr:row>0</xdr:row>
      <xdr:rowOff>0</xdr:rowOff>
    </xdr:from>
    <xdr:to>
      <xdr:col>1</xdr:col>
      <xdr:colOff>632178</xdr:colOff>
      <xdr:row>2</xdr:row>
      <xdr:rowOff>3739</xdr:rowOff>
    </xdr:to>
    <xdr:pic>
      <xdr:nvPicPr>
        <xdr:cNvPr id="2" name="Picture 1" descr="Screen shot 2011-10-13 at 10.49.08 AM.png"/>
        <xdr:cNvPicPr>
          <a:picLocks noChangeAspect="1"/>
        </xdr:cNvPicPr>
      </xdr:nvPicPr>
      <xdr:blipFill>
        <a:blip xmlns:r="http://schemas.openxmlformats.org/officeDocument/2006/relationships" r:embed="rId1"/>
        <a:srcRect t="10093" r="70162" b="6729"/>
        <a:stretch>
          <a:fillRect/>
        </a:stretch>
      </xdr:blipFill>
      <xdr:spPr>
        <a:xfrm>
          <a:off x="342900" y="0"/>
          <a:ext cx="606778" cy="4863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254001</xdr:colOff>
      <xdr:row>7</xdr:row>
      <xdr:rowOff>37830</xdr:rowOff>
    </xdr:from>
    <xdr:to>
      <xdr:col>12</xdr:col>
      <xdr:colOff>118894</xdr:colOff>
      <xdr:row>32</xdr:row>
      <xdr:rowOff>167533</xdr:rowOff>
    </xdr:to>
    <xdr:sp macro="" textlink="">
      <xdr:nvSpPr>
        <xdr:cNvPr id="79" name="Pie 78"/>
        <xdr:cNvSpPr/>
      </xdr:nvSpPr>
      <xdr:spPr>
        <a:xfrm>
          <a:off x="2853448" y="1464553"/>
          <a:ext cx="4593616" cy="4588214"/>
        </a:xfrm>
        <a:prstGeom prst="pie">
          <a:avLst>
            <a:gd name="adj1" fmla="val 8092714"/>
            <a:gd name="adj2" fmla="val 13418874"/>
          </a:avLst>
        </a:prstGeom>
        <a:solidFill>
          <a:schemeClr val="accent6">
            <a:lumMod val="75000"/>
            <a:alpha val="19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solidFill>
              <a:schemeClr val="accent2"/>
            </a:solidFill>
          </a:endParaRPr>
        </a:p>
      </xdr:txBody>
    </xdr:sp>
    <xdr:clientData/>
  </xdr:twoCellAnchor>
  <xdr:twoCellAnchor>
    <xdr:from>
      <xdr:col>5</xdr:col>
      <xdr:colOff>248595</xdr:colOff>
      <xdr:row>7</xdr:row>
      <xdr:rowOff>32426</xdr:rowOff>
    </xdr:from>
    <xdr:to>
      <xdr:col>12</xdr:col>
      <xdr:colOff>118893</xdr:colOff>
      <xdr:row>32</xdr:row>
      <xdr:rowOff>156722</xdr:rowOff>
    </xdr:to>
    <xdr:sp macro="" textlink="">
      <xdr:nvSpPr>
        <xdr:cNvPr id="80" name="Pie 79"/>
        <xdr:cNvSpPr/>
      </xdr:nvSpPr>
      <xdr:spPr>
        <a:xfrm>
          <a:off x="2848042" y="1459149"/>
          <a:ext cx="4599021" cy="4582807"/>
        </a:xfrm>
        <a:prstGeom prst="pie">
          <a:avLst>
            <a:gd name="adj1" fmla="val 13409087"/>
            <a:gd name="adj2" fmla="val 15754630"/>
          </a:avLst>
        </a:prstGeom>
        <a:solidFill>
          <a:schemeClr val="accent1">
            <a:alpha val="19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solidFill>
              <a:schemeClr val="accent2"/>
            </a:solidFill>
          </a:endParaRPr>
        </a:p>
      </xdr:txBody>
    </xdr:sp>
    <xdr:clientData/>
  </xdr:twoCellAnchor>
  <xdr:twoCellAnchor>
    <xdr:from>
      <xdr:col>5</xdr:col>
      <xdr:colOff>254000</xdr:colOff>
      <xdr:row>7</xdr:row>
      <xdr:rowOff>27022</xdr:rowOff>
    </xdr:from>
    <xdr:to>
      <xdr:col>12</xdr:col>
      <xdr:colOff>113491</xdr:colOff>
      <xdr:row>32</xdr:row>
      <xdr:rowOff>175844</xdr:rowOff>
    </xdr:to>
    <xdr:sp macro="" textlink="">
      <xdr:nvSpPr>
        <xdr:cNvPr id="77" name="Pie 76"/>
        <xdr:cNvSpPr/>
      </xdr:nvSpPr>
      <xdr:spPr>
        <a:xfrm>
          <a:off x="2849217" y="1440587"/>
          <a:ext cx="4575057" cy="4566214"/>
        </a:xfrm>
        <a:prstGeom prst="pie">
          <a:avLst>
            <a:gd name="adj1" fmla="val 15701964"/>
            <a:gd name="adj2" fmla="val 21211687"/>
          </a:avLst>
        </a:prstGeom>
        <a:solidFill>
          <a:schemeClr val="accent2">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solidFill>
              <a:schemeClr val="accent2"/>
            </a:solidFill>
          </a:endParaRPr>
        </a:p>
      </xdr:txBody>
    </xdr:sp>
    <xdr:clientData/>
  </xdr:twoCellAnchor>
  <xdr:twoCellAnchor>
    <xdr:from>
      <xdr:col>5</xdr:col>
      <xdr:colOff>248596</xdr:colOff>
      <xdr:row>7</xdr:row>
      <xdr:rowOff>27844</xdr:rowOff>
    </xdr:from>
    <xdr:to>
      <xdr:col>12</xdr:col>
      <xdr:colOff>118894</xdr:colOff>
      <xdr:row>32</xdr:row>
      <xdr:rowOff>167532</xdr:rowOff>
    </xdr:to>
    <xdr:sp macro="" textlink="">
      <xdr:nvSpPr>
        <xdr:cNvPr id="78" name="Pie 77"/>
        <xdr:cNvSpPr/>
      </xdr:nvSpPr>
      <xdr:spPr>
        <a:xfrm>
          <a:off x="2848043" y="1454567"/>
          <a:ext cx="4599021" cy="4598199"/>
        </a:xfrm>
        <a:prstGeom prst="pie">
          <a:avLst>
            <a:gd name="adj1" fmla="val 21250971"/>
            <a:gd name="adj2" fmla="val 8106528"/>
          </a:avLst>
        </a:prstGeom>
        <a:solidFill>
          <a:schemeClr val="accent3">
            <a:lumMod val="60000"/>
            <a:lumOff val="40000"/>
            <a:alpha val="48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solidFill>
              <a:schemeClr val="accent2"/>
            </a:solidFill>
          </a:endParaRPr>
        </a:p>
      </xdr:txBody>
    </xdr:sp>
    <xdr:clientData/>
  </xdr:twoCellAnchor>
  <xdr:twoCellAnchor>
    <xdr:from>
      <xdr:col>8</xdr:col>
      <xdr:colOff>502134</xdr:colOff>
      <xdr:row>17</xdr:row>
      <xdr:rowOff>145676</xdr:rowOff>
    </xdr:from>
    <xdr:to>
      <xdr:col>15</xdr:col>
      <xdr:colOff>11206</xdr:colOff>
      <xdr:row>20</xdr:row>
      <xdr:rowOff>14962</xdr:rowOff>
    </xdr:to>
    <xdr:cxnSp macro="">
      <xdr:nvCxnSpPr>
        <xdr:cNvPr id="4" name="Straight Connector 3"/>
        <xdr:cNvCxnSpPr/>
      </xdr:nvCxnSpPr>
      <xdr:spPr>
        <a:xfrm flipV="1">
          <a:off x="4547458" y="3384176"/>
          <a:ext cx="3666454" cy="44078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33617</xdr:colOff>
      <xdr:row>3</xdr:row>
      <xdr:rowOff>100853</xdr:rowOff>
    </xdr:from>
    <xdr:to>
      <xdr:col>8</xdr:col>
      <xdr:colOff>490213</xdr:colOff>
      <xdr:row>20</xdr:row>
      <xdr:rowOff>8654</xdr:rowOff>
    </xdr:to>
    <xdr:cxnSp macro="">
      <xdr:nvCxnSpPr>
        <xdr:cNvPr id="6" name="Straight Connector 5"/>
        <xdr:cNvCxnSpPr/>
      </xdr:nvCxnSpPr>
      <xdr:spPr>
        <a:xfrm>
          <a:off x="4078941" y="672353"/>
          <a:ext cx="456596" cy="314630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44824</xdr:colOff>
      <xdr:row>20</xdr:row>
      <xdr:rowOff>16706</xdr:rowOff>
    </xdr:from>
    <xdr:to>
      <xdr:col>8</xdr:col>
      <xdr:colOff>497924</xdr:colOff>
      <xdr:row>34</xdr:row>
      <xdr:rowOff>156882</xdr:rowOff>
    </xdr:to>
    <xdr:cxnSp macro="">
      <xdr:nvCxnSpPr>
        <xdr:cNvPr id="9" name="Straight Connector 8"/>
        <xdr:cNvCxnSpPr/>
      </xdr:nvCxnSpPr>
      <xdr:spPr>
        <a:xfrm flipH="1">
          <a:off x="1714500" y="3826706"/>
          <a:ext cx="2828748" cy="280717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302559</xdr:colOff>
      <xdr:row>7</xdr:row>
      <xdr:rowOff>44824</xdr:rowOff>
    </xdr:from>
    <xdr:to>
      <xdr:col>8</xdr:col>
      <xdr:colOff>517157</xdr:colOff>
      <xdr:row>20</xdr:row>
      <xdr:rowOff>15522</xdr:rowOff>
    </xdr:to>
    <xdr:cxnSp macro="">
      <xdr:nvCxnSpPr>
        <xdr:cNvPr id="14" name="Straight Connector 13"/>
        <xdr:cNvCxnSpPr/>
      </xdr:nvCxnSpPr>
      <xdr:spPr>
        <a:xfrm flipH="1" flipV="1">
          <a:off x="1972235" y="1378324"/>
          <a:ext cx="2590246" cy="24471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353668</xdr:colOff>
      <xdr:row>8</xdr:row>
      <xdr:rowOff>24418</xdr:rowOff>
    </xdr:from>
    <xdr:to>
      <xdr:col>16</xdr:col>
      <xdr:colOff>201706</xdr:colOff>
      <xdr:row>9</xdr:row>
      <xdr:rowOff>122172</xdr:rowOff>
    </xdr:to>
    <xdr:sp macro="" textlink="">
      <xdr:nvSpPr>
        <xdr:cNvPr id="18" name="TextBox 17"/>
        <xdr:cNvSpPr txBox="1"/>
      </xdr:nvSpPr>
      <xdr:spPr>
        <a:xfrm>
          <a:off x="7368550" y="1738918"/>
          <a:ext cx="1629774" cy="2882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600" b="1">
              <a:solidFill>
                <a:schemeClr val="accent2"/>
              </a:solidFill>
            </a:rPr>
            <a:t>MEDIÇÃO</a:t>
          </a:r>
        </a:p>
      </xdr:txBody>
    </xdr:sp>
    <xdr:clientData/>
  </xdr:twoCellAnchor>
  <xdr:twoCellAnchor>
    <xdr:from>
      <xdr:col>13</xdr:col>
      <xdr:colOff>268703</xdr:colOff>
      <xdr:row>30</xdr:row>
      <xdr:rowOff>102692</xdr:rowOff>
    </xdr:from>
    <xdr:to>
      <xdr:col>15</xdr:col>
      <xdr:colOff>586090</xdr:colOff>
      <xdr:row>32</xdr:row>
      <xdr:rowOff>9948</xdr:rowOff>
    </xdr:to>
    <xdr:sp macro="" textlink="">
      <xdr:nvSpPr>
        <xdr:cNvPr id="19" name="TextBox 18"/>
        <xdr:cNvSpPr txBox="1"/>
      </xdr:nvSpPr>
      <xdr:spPr>
        <a:xfrm>
          <a:off x="7283585" y="6008192"/>
          <a:ext cx="1505211" cy="2882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600" b="1">
              <a:solidFill>
                <a:srgbClr val="00B050"/>
              </a:solidFill>
            </a:rPr>
            <a:t>GESTÃO</a:t>
          </a:r>
        </a:p>
      </xdr:txBody>
    </xdr:sp>
    <xdr:clientData/>
  </xdr:twoCellAnchor>
  <xdr:twoCellAnchor>
    <xdr:from>
      <xdr:col>0</xdr:col>
      <xdr:colOff>204107</xdr:colOff>
      <xdr:row>21</xdr:row>
      <xdr:rowOff>91385</xdr:rowOff>
    </xdr:from>
    <xdr:to>
      <xdr:col>4</xdr:col>
      <xdr:colOff>212912</xdr:colOff>
      <xdr:row>23</xdr:row>
      <xdr:rowOff>13293</xdr:rowOff>
    </xdr:to>
    <xdr:sp macro="" textlink="">
      <xdr:nvSpPr>
        <xdr:cNvPr id="20" name="TextBox 19"/>
        <xdr:cNvSpPr txBox="1"/>
      </xdr:nvSpPr>
      <xdr:spPr>
        <a:xfrm>
          <a:off x="204107" y="4282385"/>
          <a:ext cx="1678481" cy="3029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600" b="1">
              <a:solidFill>
                <a:schemeClr val="bg2">
                  <a:lumMod val="25000"/>
                </a:schemeClr>
              </a:solidFill>
            </a:rPr>
            <a:t>ENGAJAMENTO</a:t>
          </a:r>
        </a:p>
      </xdr:txBody>
    </xdr:sp>
    <xdr:clientData/>
  </xdr:twoCellAnchor>
  <xdr:twoCellAnchor>
    <xdr:from>
      <xdr:col>5</xdr:col>
      <xdr:colOff>32125</xdr:colOff>
      <xdr:row>3</xdr:row>
      <xdr:rowOff>93789</xdr:rowOff>
    </xdr:from>
    <xdr:to>
      <xdr:col>7</xdr:col>
      <xdr:colOff>560294</xdr:colOff>
      <xdr:row>5</xdr:row>
      <xdr:rowOff>15698</xdr:rowOff>
    </xdr:to>
    <xdr:sp macro="" textlink="">
      <xdr:nvSpPr>
        <xdr:cNvPr id="21" name="TextBox 20"/>
        <xdr:cNvSpPr txBox="1"/>
      </xdr:nvSpPr>
      <xdr:spPr>
        <a:xfrm>
          <a:off x="2295713" y="855789"/>
          <a:ext cx="1715993" cy="302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600" b="1">
              <a:solidFill>
                <a:schemeClr val="accent1"/>
              </a:solidFill>
            </a:rPr>
            <a:t>TRANSPARÊNCIA</a:t>
          </a:r>
        </a:p>
      </xdr:txBody>
    </xdr:sp>
    <xdr:clientData/>
  </xdr:twoCellAnchor>
  <xdr:twoCellAnchor>
    <xdr:from>
      <xdr:col>8</xdr:col>
      <xdr:colOff>512625</xdr:colOff>
      <xdr:row>11</xdr:row>
      <xdr:rowOff>164465</xdr:rowOff>
    </xdr:from>
    <xdr:to>
      <xdr:col>12</xdr:col>
      <xdr:colOff>498028</xdr:colOff>
      <xdr:row>20</xdr:row>
      <xdr:rowOff>11808</xdr:rowOff>
    </xdr:to>
    <xdr:cxnSp macro="">
      <xdr:nvCxnSpPr>
        <xdr:cNvPr id="27" name="Straight Connector 26"/>
        <xdr:cNvCxnSpPr/>
      </xdr:nvCxnSpPr>
      <xdr:spPr>
        <a:xfrm flipV="1">
          <a:off x="5133471" y="2274619"/>
          <a:ext cx="2681711" cy="1429958"/>
        </a:xfrm>
        <a:prstGeom prst="line">
          <a:avLst/>
        </a:prstGeom>
        <a:ln w="12700">
          <a:solidFill>
            <a:schemeClr val="accent2"/>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512626</xdr:colOff>
      <xdr:row>20</xdr:row>
      <xdr:rowOff>5500</xdr:rowOff>
    </xdr:from>
    <xdr:to>
      <xdr:col>12</xdr:col>
      <xdr:colOff>182453</xdr:colOff>
      <xdr:row>27</xdr:row>
      <xdr:rowOff>31743</xdr:rowOff>
    </xdr:to>
    <xdr:cxnSp macro="">
      <xdr:nvCxnSpPr>
        <xdr:cNvPr id="30" name="Straight Connector 29"/>
        <xdr:cNvCxnSpPr/>
      </xdr:nvCxnSpPr>
      <xdr:spPr>
        <a:xfrm flipH="1" flipV="1">
          <a:off x="5133472" y="3698269"/>
          <a:ext cx="2366135" cy="1257166"/>
        </a:xfrm>
        <a:prstGeom prst="line">
          <a:avLst/>
        </a:prstGeom>
        <a:ln w="1270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262265</xdr:colOff>
      <xdr:row>20</xdr:row>
      <xdr:rowOff>11808</xdr:rowOff>
    </xdr:from>
    <xdr:to>
      <xdr:col>8</xdr:col>
      <xdr:colOff>519620</xdr:colOff>
      <xdr:row>34</xdr:row>
      <xdr:rowOff>59857</xdr:rowOff>
    </xdr:to>
    <xdr:cxnSp macro="">
      <xdr:nvCxnSpPr>
        <xdr:cNvPr id="33" name="Straight Connector 32"/>
        <xdr:cNvCxnSpPr/>
      </xdr:nvCxnSpPr>
      <xdr:spPr>
        <a:xfrm flipV="1">
          <a:off x="4883111" y="3704577"/>
          <a:ext cx="257355" cy="2509895"/>
        </a:xfrm>
        <a:prstGeom prst="line">
          <a:avLst/>
        </a:prstGeom>
        <a:ln w="1270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535729</xdr:colOff>
      <xdr:row>22</xdr:row>
      <xdr:rowOff>156307</xdr:rowOff>
    </xdr:from>
    <xdr:to>
      <xdr:col>16</xdr:col>
      <xdr:colOff>272567</xdr:colOff>
      <xdr:row>24</xdr:row>
      <xdr:rowOff>78216</xdr:rowOff>
    </xdr:to>
    <xdr:sp macro="" textlink="">
      <xdr:nvSpPr>
        <xdr:cNvPr id="37" name="TextBox 36"/>
        <xdr:cNvSpPr txBox="1"/>
      </xdr:nvSpPr>
      <xdr:spPr>
        <a:xfrm>
          <a:off x="8526960" y="4200769"/>
          <a:ext cx="1759069" cy="273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200" b="1" i="1">
              <a:solidFill>
                <a:srgbClr val="00B050"/>
              </a:solidFill>
            </a:rPr>
            <a:t>Governança</a:t>
          </a:r>
        </a:p>
      </xdr:txBody>
    </xdr:sp>
    <xdr:clientData/>
  </xdr:twoCellAnchor>
  <xdr:twoCellAnchor>
    <xdr:from>
      <xdr:col>10</xdr:col>
      <xdr:colOff>492813</xdr:colOff>
      <xdr:row>33</xdr:row>
      <xdr:rowOff>171942</xdr:rowOff>
    </xdr:from>
    <xdr:to>
      <xdr:col>13</xdr:col>
      <xdr:colOff>221209</xdr:colOff>
      <xdr:row>35</xdr:row>
      <xdr:rowOff>93850</xdr:rowOff>
    </xdr:to>
    <xdr:sp macro="" textlink="">
      <xdr:nvSpPr>
        <xdr:cNvPr id="38" name="TextBox 37"/>
        <xdr:cNvSpPr txBox="1"/>
      </xdr:nvSpPr>
      <xdr:spPr>
        <a:xfrm>
          <a:off x="6461813" y="6150711"/>
          <a:ext cx="1750627" cy="273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200" b="1" i="1">
              <a:solidFill>
                <a:srgbClr val="00B050"/>
              </a:solidFill>
            </a:rPr>
            <a:t>Políticas e Padrões</a:t>
          </a:r>
        </a:p>
      </xdr:txBody>
    </xdr:sp>
    <xdr:clientData/>
  </xdr:twoCellAnchor>
  <xdr:twoCellAnchor>
    <xdr:from>
      <xdr:col>4</xdr:col>
      <xdr:colOff>224118</xdr:colOff>
      <xdr:row>34</xdr:row>
      <xdr:rowOff>66515</xdr:rowOff>
    </xdr:from>
    <xdr:to>
      <xdr:col>7</xdr:col>
      <xdr:colOff>260450</xdr:colOff>
      <xdr:row>37</xdr:row>
      <xdr:rowOff>56028</xdr:rowOff>
    </xdr:to>
    <xdr:sp macro="" textlink="">
      <xdr:nvSpPr>
        <xdr:cNvPr id="39" name="TextBox 38"/>
        <xdr:cNvSpPr txBox="1"/>
      </xdr:nvSpPr>
      <xdr:spPr>
        <a:xfrm>
          <a:off x="1893794" y="6734015"/>
          <a:ext cx="1818068" cy="56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200" b="1" i="1">
              <a:solidFill>
                <a:srgbClr val="00B050"/>
              </a:solidFill>
            </a:rPr>
            <a:t>Planejamento de Negócios</a:t>
          </a:r>
        </a:p>
      </xdr:txBody>
    </xdr:sp>
    <xdr:clientData/>
  </xdr:twoCellAnchor>
  <xdr:twoCellAnchor>
    <xdr:from>
      <xdr:col>13</xdr:col>
      <xdr:colOff>414352</xdr:colOff>
      <xdr:row>13</xdr:row>
      <xdr:rowOff>86373</xdr:rowOff>
    </xdr:from>
    <xdr:to>
      <xdr:col>16</xdr:col>
      <xdr:colOff>151191</xdr:colOff>
      <xdr:row>15</xdr:row>
      <xdr:rowOff>8282</xdr:rowOff>
    </xdr:to>
    <xdr:sp macro="" textlink="">
      <xdr:nvSpPr>
        <xdr:cNvPr id="40" name="TextBox 39"/>
        <xdr:cNvSpPr txBox="1"/>
      </xdr:nvSpPr>
      <xdr:spPr>
        <a:xfrm>
          <a:off x="8405583" y="2548219"/>
          <a:ext cx="1759070" cy="273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200" b="1" i="1">
              <a:solidFill>
                <a:schemeClr val="accent2"/>
              </a:solidFill>
            </a:rPr>
            <a:t>Avaliação de Risco</a:t>
          </a:r>
        </a:p>
      </xdr:txBody>
    </xdr:sp>
    <xdr:clientData/>
  </xdr:twoCellAnchor>
  <xdr:twoCellAnchor>
    <xdr:from>
      <xdr:col>9</xdr:col>
      <xdr:colOff>592188</xdr:colOff>
      <xdr:row>5</xdr:row>
      <xdr:rowOff>37586</xdr:rowOff>
    </xdr:from>
    <xdr:to>
      <xdr:col>13</xdr:col>
      <xdr:colOff>11206</xdr:colOff>
      <xdr:row>6</xdr:row>
      <xdr:rowOff>135341</xdr:rowOff>
    </xdr:to>
    <xdr:sp macro="" textlink="">
      <xdr:nvSpPr>
        <xdr:cNvPr id="41" name="TextBox 40"/>
        <xdr:cNvSpPr txBox="1"/>
      </xdr:nvSpPr>
      <xdr:spPr>
        <a:xfrm>
          <a:off x="5231423" y="1180586"/>
          <a:ext cx="1794665" cy="2882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200" b="1" i="1">
              <a:solidFill>
                <a:schemeClr val="accent2"/>
              </a:solidFill>
            </a:rPr>
            <a:t>Levantamento de Dados</a:t>
          </a:r>
        </a:p>
      </xdr:txBody>
    </xdr:sp>
    <xdr:clientData/>
  </xdr:twoCellAnchor>
  <xdr:twoCellAnchor>
    <xdr:from>
      <xdr:col>8</xdr:col>
      <xdr:colOff>324845</xdr:colOff>
      <xdr:row>5</xdr:row>
      <xdr:rowOff>131673</xdr:rowOff>
    </xdr:from>
    <xdr:to>
      <xdr:col>9</xdr:col>
      <xdr:colOff>348514</xdr:colOff>
      <xdr:row>7</xdr:row>
      <xdr:rowOff>70421</xdr:rowOff>
    </xdr:to>
    <xdr:sp macro="" textlink="">
      <xdr:nvSpPr>
        <xdr:cNvPr id="42" name="Rectangle 41"/>
        <xdr:cNvSpPr>
          <a:spLocks noChangeArrowheads="1"/>
        </xdr:cNvSpPr>
      </xdr:nvSpPr>
      <xdr:spPr bwMode="auto">
        <a:xfrm>
          <a:off x="4945691" y="1186750"/>
          <a:ext cx="697746" cy="290440"/>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i="0" u="none" strike="noStrike" cap="none" normalizeH="0" baseline="0">
              <a:ln>
                <a:noFill/>
              </a:ln>
              <a:solidFill>
                <a:srgbClr val="000000"/>
              </a:solidFill>
              <a:effectLst/>
              <a:latin typeface="Calibri" pitchFamily="34" charset="0"/>
              <a:cs typeface="Calibri" pitchFamily="34" charset="0"/>
            </a:rPr>
            <a:t>1.1 </a:t>
          </a:r>
          <a:r>
            <a:rPr kumimoji="0" lang="en-US" sz="900" i="1" u="none" strike="noStrike" cap="none" normalizeH="0" baseline="0">
              <a:ln>
                <a:noFill/>
              </a:ln>
              <a:solidFill>
                <a:srgbClr val="000000"/>
              </a:solidFill>
              <a:effectLst/>
              <a:latin typeface="Calibri" pitchFamily="34" charset="0"/>
              <a:cs typeface="Calibri" pitchFamily="34" charset="0"/>
            </a:rPr>
            <a:t>Own Use</a:t>
          </a:r>
          <a:endParaRPr kumimoji="0" lang="en-US" sz="90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9</xdr:col>
      <xdr:colOff>355717</xdr:colOff>
      <xdr:row>6</xdr:row>
      <xdr:rowOff>61299</xdr:rowOff>
    </xdr:from>
    <xdr:to>
      <xdr:col>10</xdr:col>
      <xdr:colOff>561050</xdr:colOff>
      <xdr:row>7</xdr:row>
      <xdr:rowOff>38314</xdr:rowOff>
    </xdr:to>
    <xdr:sp macro="" textlink="">
      <xdr:nvSpPr>
        <xdr:cNvPr id="43" name="Rectangle 42"/>
        <xdr:cNvSpPr>
          <a:spLocks noChangeArrowheads="1"/>
        </xdr:cNvSpPr>
      </xdr:nvSpPr>
      <xdr:spPr bwMode="auto">
        <a:xfrm>
          <a:off x="5657291" y="1309682"/>
          <a:ext cx="880865" cy="155355"/>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1.2 </a:t>
          </a:r>
          <a:r>
            <a:rPr kumimoji="0" lang="en-US" sz="900" b="0" i="1" u="none" strike="noStrike" cap="none" normalizeH="0" baseline="0">
              <a:ln>
                <a:noFill/>
              </a:ln>
              <a:solidFill>
                <a:srgbClr val="000000"/>
              </a:solidFill>
              <a:effectLst/>
              <a:latin typeface="Calibri" pitchFamily="34" charset="0"/>
              <a:cs typeface="Calibri" pitchFamily="34" charset="0"/>
            </a:rPr>
            <a:t>Own Impacts</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10</xdr:col>
      <xdr:colOff>204782</xdr:colOff>
      <xdr:row>6</xdr:row>
      <xdr:rowOff>171568</xdr:rowOff>
    </xdr:from>
    <xdr:to>
      <xdr:col>12</xdr:col>
      <xdr:colOff>124861</xdr:colOff>
      <xdr:row>8</xdr:row>
      <xdr:rowOff>107822</xdr:rowOff>
    </xdr:to>
    <xdr:sp macro="" textlink="">
      <xdr:nvSpPr>
        <xdr:cNvPr id="44" name="Rectangle 43"/>
        <xdr:cNvSpPr>
          <a:spLocks noChangeArrowheads="1"/>
        </xdr:cNvSpPr>
      </xdr:nvSpPr>
      <xdr:spPr bwMode="auto">
        <a:xfrm>
          <a:off x="6181888" y="1419951"/>
          <a:ext cx="1271143" cy="292935"/>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1.3 </a:t>
          </a:r>
          <a:r>
            <a:rPr kumimoji="0" lang="en-US" sz="900" b="0" i="1" u="none" strike="noStrike" cap="none" normalizeH="0" baseline="0">
              <a:ln>
                <a:noFill/>
              </a:ln>
              <a:solidFill>
                <a:srgbClr val="000000"/>
              </a:solidFill>
              <a:effectLst/>
              <a:latin typeface="Calibri" pitchFamily="34" charset="0"/>
              <a:cs typeface="Calibri" pitchFamily="34" charset="0"/>
            </a:rPr>
            <a:t>External Factors</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10</xdr:col>
      <xdr:colOff>668203</xdr:colOff>
      <xdr:row>9</xdr:row>
      <xdr:rowOff>19795</xdr:rowOff>
    </xdr:from>
    <xdr:to>
      <xdr:col>13</xdr:col>
      <xdr:colOff>113098</xdr:colOff>
      <xdr:row>9</xdr:row>
      <xdr:rowOff>172656</xdr:rowOff>
    </xdr:to>
    <xdr:sp macro="" textlink="">
      <xdr:nvSpPr>
        <xdr:cNvPr id="45" name="Rectangle 44"/>
        <xdr:cNvSpPr>
          <a:spLocks noChangeArrowheads="1"/>
        </xdr:cNvSpPr>
      </xdr:nvSpPr>
      <xdr:spPr bwMode="auto">
        <a:xfrm>
          <a:off x="6637203" y="1778257"/>
          <a:ext cx="1467126" cy="152861"/>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1.4 </a:t>
          </a:r>
          <a:r>
            <a:rPr kumimoji="0" lang="en-US" sz="900" b="0" i="1" u="none" strike="noStrike" cap="none" normalizeH="0" baseline="0">
              <a:ln>
                <a:noFill/>
              </a:ln>
              <a:solidFill>
                <a:srgbClr val="000000"/>
              </a:solidFill>
              <a:effectLst/>
              <a:latin typeface="Calibri" pitchFamily="34" charset="0"/>
              <a:cs typeface="Calibri" pitchFamily="34" charset="0"/>
            </a:rPr>
            <a:t>Stakeholder Perceptions</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11</xdr:col>
      <xdr:colOff>338806</xdr:colOff>
      <xdr:row>11</xdr:row>
      <xdr:rowOff>4569</xdr:rowOff>
    </xdr:from>
    <xdr:to>
      <xdr:col>12</xdr:col>
      <xdr:colOff>340996</xdr:colOff>
      <xdr:row>11</xdr:row>
      <xdr:rowOff>154861</xdr:rowOff>
    </xdr:to>
    <xdr:sp macro="" textlink="">
      <xdr:nvSpPr>
        <xdr:cNvPr id="46" name="Rectangle 45"/>
        <xdr:cNvSpPr>
          <a:spLocks noChangeArrowheads="1"/>
        </xdr:cNvSpPr>
      </xdr:nvSpPr>
      <xdr:spPr bwMode="auto">
        <a:xfrm>
          <a:off x="6991444" y="2144654"/>
          <a:ext cx="677722" cy="150292"/>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1.5 </a:t>
          </a:r>
          <a:r>
            <a:rPr kumimoji="0" lang="en-US" sz="900" b="0" i="1" u="none" strike="noStrike" cap="none" normalizeH="0" baseline="0">
              <a:ln>
                <a:noFill/>
              </a:ln>
              <a:solidFill>
                <a:srgbClr val="000000"/>
              </a:solidFill>
              <a:effectLst/>
              <a:latin typeface="Calibri" pitchFamily="34" charset="0"/>
              <a:cs typeface="Calibri" pitchFamily="34" charset="0"/>
            </a:rPr>
            <a:t>Suppliers</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11</xdr:col>
      <xdr:colOff>649235</xdr:colOff>
      <xdr:row>13</xdr:row>
      <xdr:rowOff>144014</xdr:rowOff>
    </xdr:from>
    <xdr:to>
      <xdr:col>13</xdr:col>
      <xdr:colOff>483218</xdr:colOff>
      <xdr:row>14</xdr:row>
      <xdr:rowOff>118535</xdr:rowOff>
    </xdr:to>
    <xdr:sp macro="" textlink="">
      <xdr:nvSpPr>
        <xdr:cNvPr id="47" name="Rectangle 46"/>
        <xdr:cNvSpPr>
          <a:spLocks noChangeArrowheads="1"/>
        </xdr:cNvSpPr>
      </xdr:nvSpPr>
      <xdr:spPr bwMode="auto">
        <a:xfrm>
          <a:off x="7301873" y="2640780"/>
          <a:ext cx="1185047" cy="152861"/>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79388" marR="0" lvl="0" indent="-179388" defTabSz="914400" rtl="0" eaLnBrk="1" fontAlgn="base" latinLnBrk="0" hangingPunct="1">
            <a:lnSpc>
              <a:spcPct val="100000"/>
            </a:lnSpc>
            <a:spcBef>
              <a:spcPct val="0"/>
            </a:spcBef>
            <a:spcAft>
              <a:spcPct val="0"/>
            </a:spcAft>
            <a:buClrTx/>
            <a:buSzTx/>
            <a:buFontTx/>
            <a:buNone/>
            <a:tabLst/>
          </a:pPr>
          <a:r>
            <a:rPr kumimoji="0" lang="en-US" sz="1000" i="0" u="none" strike="noStrike" cap="none" normalizeH="0" baseline="0">
              <a:ln>
                <a:noFill/>
              </a:ln>
              <a:solidFill>
                <a:srgbClr val="000000"/>
              </a:solidFill>
              <a:effectLst/>
              <a:latin typeface="Calibri" pitchFamily="34" charset="0"/>
              <a:cs typeface="Calibri" pitchFamily="34" charset="0"/>
            </a:rPr>
            <a:t>1.6 </a:t>
          </a:r>
          <a:r>
            <a:rPr kumimoji="0" lang="en-US" sz="900" i="1" u="none" strike="noStrike" cap="none" normalizeH="0" baseline="0">
              <a:ln>
                <a:noFill/>
              </a:ln>
              <a:solidFill>
                <a:srgbClr val="000000"/>
              </a:solidFill>
              <a:effectLst/>
              <a:latin typeface="Calibri" pitchFamily="34" charset="0"/>
              <a:cs typeface="Calibri" pitchFamily="34" charset="0"/>
            </a:rPr>
            <a:t>Operações Diretas</a:t>
          </a:r>
          <a:endParaRPr kumimoji="0" lang="en-US" sz="100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12</xdr:col>
      <xdr:colOff>131232</xdr:colOff>
      <xdr:row>16</xdr:row>
      <xdr:rowOff>94335</xdr:rowOff>
    </xdr:from>
    <xdr:to>
      <xdr:col>13</xdr:col>
      <xdr:colOff>536864</xdr:colOff>
      <xdr:row>17</xdr:row>
      <xdr:rowOff>71350</xdr:rowOff>
    </xdr:to>
    <xdr:sp macro="" textlink="">
      <xdr:nvSpPr>
        <xdr:cNvPr id="48" name="Rectangle 47"/>
        <xdr:cNvSpPr>
          <a:spLocks noChangeArrowheads="1"/>
        </xdr:cNvSpPr>
      </xdr:nvSpPr>
      <xdr:spPr bwMode="auto">
        <a:xfrm>
          <a:off x="7459402" y="3126122"/>
          <a:ext cx="1081164" cy="155356"/>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79388" marR="0" lvl="0" indent="-179388"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1.7 </a:t>
          </a:r>
          <a:r>
            <a:rPr kumimoji="0" lang="en-US" sz="900" b="0" i="1" u="none" strike="noStrike" cap="none" normalizeH="0" baseline="0">
              <a:ln>
                <a:noFill/>
              </a:ln>
              <a:solidFill>
                <a:srgbClr val="000000"/>
              </a:solidFill>
              <a:effectLst/>
              <a:latin typeface="Calibri" pitchFamily="34" charset="0"/>
              <a:cs typeface="Calibri" pitchFamily="34" charset="0"/>
            </a:rPr>
            <a:t>Cadeia de Suprimentos</a:t>
          </a:r>
          <a:endParaRPr kumimoji="0" lang="en-US" sz="9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8</xdr:col>
      <xdr:colOff>427391</xdr:colOff>
      <xdr:row>33</xdr:row>
      <xdr:rowOff>25458</xdr:rowOff>
    </xdr:from>
    <xdr:to>
      <xdr:col>9</xdr:col>
      <xdr:colOff>471548</xdr:colOff>
      <xdr:row>36</xdr:row>
      <xdr:rowOff>63518</xdr:rowOff>
    </xdr:to>
    <xdr:sp macro="" textlink="">
      <xdr:nvSpPr>
        <xdr:cNvPr id="49" name="Rectangle 48"/>
        <xdr:cNvSpPr>
          <a:spLocks noChangeArrowheads="1"/>
        </xdr:cNvSpPr>
      </xdr:nvSpPr>
      <xdr:spPr bwMode="auto">
        <a:xfrm>
          <a:off x="5053434" y="6089032"/>
          <a:ext cx="719688" cy="573082"/>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2.8</a:t>
          </a:r>
        </a:p>
        <a:p>
          <a:pPr marL="0" marR="0" lvl="0" indent="0" defTabSz="914400" rtl="0" eaLnBrk="1" fontAlgn="base" latinLnBrk="0" hangingPunct="1">
            <a:lnSpc>
              <a:spcPct val="100000"/>
            </a:lnSpc>
            <a:spcBef>
              <a:spcPct val="0"/>
            </a:spcBef>
            <a:spcAft>
              <a:spcPct val="0"/>
            </a:spcAft>
            <a:buClrTx/>
            <a:buSzTx/>
            <a:buFontTx/>
            <a:buNone/>
            <a:tabLst/>
          </a:pPr>
          <a:r>
            <a:rPr lang="en-US" sz="900" i="1">
              <a:solidFill>
                <a:srgbClr val="000000"/>
              </a:solidFill>
              <a:latin typeface="Calibri" pitchFamily="34" charset="0"/>
              <a:cs typeface="Calibri" pitchFamily="34" charset="0"/>
            </a:rPr>
            <a:t>Pradões/</a:t>
          </a:r>
        </a:p>
        <a:p>
          <a:pPr marL="0" marR="0" lvl="0" indent="0" defTabSz="914400" rtl="0" eaLnBrk="1" fontAlgn="base" latinLnBrk="0" hangingPunct="1">
            <a:lnSpc>
              <a:spcPct val="100000"/>
            </a:lnSpc>
            <a:spcBef>
              <a:spcPct val="0"/>
            </a:spcBef>
            <a:spcAft>
              <a:spcPct val="0"/>
            </a:spcAft>
            <a:buClrTx/>
            <a:buSzTx/>
            <a:buFontTx/>
            <a:buNone/>
            <a:tabLst/>
          </a:pPr>
          <a:r>
            <a:rPr lang="en-US" sz="900" i="1">
              <a:solidFill>
                <a:srgbClr val="000000"/>
              </a:solidFill>
              <a:latin typeface="Calibri" pitchFamily="34" charset="0"/>
              <a:cs typeface="Calibri" pitchFamily="34" charset="0"/>
            </a:rPr>
            <a:t>Práticas de Fornecedores</a:t>
          </a:r>
          <a:endParaRPr kumimoji="0" lang="en-US" sz="9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7</xdr:col>
      <xdr:colOff>108714</xdr:colOff>
      <xdr:row>32</xdr:row>
      <xdr:rowOff>189014</xdr:rowOff>
    </xdr:from>
    <xdr:to>
      <xdr:col>8</xdr:col>
      <xdr:colOff>336176</xdr:colOff>
      <xdr:row>35</xdr:row>
      <xdr:rowOff>89496</xdr:rowOff>
    </xdr:to>
    <xdr:sp macro="" textlink="">
      <xdr:nvSpPr>
        <xdr:cNvPr id="50" name="Rectangle 49"/>
        <xdr:cNvSpPr>
          <a:spLocks noChangeArrowheads="1"/>
        </xdr:cNvSpPr>
      </xdr:nvSpPr>
      <xdr:spPr bwMode="auto">
        <a:xfrm>
          <a:off x="3560126" y="6285014"/>
          <a:ext cx="821374" cy="471982"/>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2.9 </a:t>
          </a:r>
          <a:r>
            <a:rPr kumimoji="0" lang="en-US" sz="900" b="0" i="1" u="none" strike="noStrike" cap="none" normalizeH="0" baseline="0">
              <a:ln>
                <a:noFill/>
              </a:ln>
              <a:solidFill>
                <a:srgbClr val="000000"/>
              </a:solidFill>
              <a:effectLst/>
              <a:latin typeface="Calibri" pitchFamily="34" charset="0"/>
              <a:cs typeface="Calibri" pitchFamily="34" charset="0"/>
            </a:rPr>
            <a:t>Planejamento </a:t>
          </a:r>
        </a:p>
        <a:p>
          <a:pPr marL="0" marR="0" lvl="0" indent="0" algn="ctr" defTabSz="914400" rtl="0" eaLnBrk="1" fontAlgn="base" latinLnBrk="0" hangingPunct="1">
            <a:lnSpc>
              <a:spcPct val="100000"/>
            </a:lnSpc>
            <a:spcBef>
              <a:spcPct val="0"/>
            </a:spcBef>
            <a:spcAft>
              <a:spcPct val="0"/>
            </a:spcAft>
            <a:buClrTx/>
            <a:buSzTx/>
            <a:buFontTx/>
            <a:buNone/>
            <a:tabLst/>
          </a:pPr>
          <a:r>
            <a:rPr kumimoji="0" lang="en-US" sz="900" b="0" i="1" u="none" strike="noStrike" cap="none" normalizeH="0" baseline="0">
              <a:ln>
                <a:noFill/>
              </a:ln>
              <a:solidFill>
                <a:srgbClr val="000000"/>
              </a:solidFill>
              <a:effectLst/>
              <a:latin typeface="Calibri" pitchFamily="34" charset="0"/>
              <a:cs typeface="Calibri" pitchFamily="34" charset="0"/>
            </a:rPr>
            <a:t>de Negócios</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5</xdr:col>
      <xdr:colOff>410931</xdr:colOff>
      <xdr:row>31</xdr:row>
      <xdr:rowOff>135651</xdr:rowOff>
    </xdr:from>
    <xdr:to>
      <xdr:col>7</xdr:col>
      <xdr:colOff>162842</xdr:colOff>
      <xdr:row>33</xdr:row>
      <xdr:rowOff>89678</xdr:rowOff>
    </xdr:to>
    <xdr:sp macro="" textlink="">
      <xdr:nvSpPr>
        <xdr:cNvPr id="51" name="Rectangle 50"/>
        <xdr:cNvSpPr>
          <a:spLocks noChangeArrowheads="1"/>
        </xdr:cNvSpPr>
      </xdr:nvSpPr>
      <xdr:spPr bwMode="auto">
        <a:xfrm>
          <a:off x="3010378" y="5842545"/>
          <a:ext cx="1102975" cy="310707"/>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2.10</a:t>
          </a:r>
        </a:p>
        <a:p>
          <a:pPr marL="0" marR="0" lvl="0" indent="0" algn="r"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 </a:t>
          </a:r>
          <a:r>
            <a:rPr kumimoji="0" lang="en-US" sz="900" b="0" i="1" u="none" strike="noStrike" cap="none" normalizeH="0" baseline="0">
              <a:ln>
                <a:noFill/>
              </a:ln>
              <a:solidFill>
                <a:srgbClr val="000000"/>
              </a:solidFill>
              <a:effectLst/>
              <a:latin typeface="Calibri" pitchFamily="34" charset="0"/>
              <a:cs typeface="Calibri" pitchFamily="34" charset="0"/>
            </a:rPr>
            <a:t>Product Design</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4</xdr:col>
      <xdr:colOff>156056</xdr:colOff>
      <xdr:row>27</xdr:row>
      <xdr:rowOff>109300</xdr:rowOff>
    </xdr:from>
    <xdr:to>
      <xdr:col>5</xdr:col>
      <xdr:colOff>589846</xdr:colOff>
      <xdr:row>28</xdr:row>
      <xdr:rowOff>134472</xdr:rowOff>
    </xdr:to>
    <xdr:sp macro="" textlink="">
      <xdr:nvSpPr>
        <xdr:cNvPr id="52" name="Rectangle 51"/>
        <xdr:cNvSpPr>
          <a:spLocks noChangeArrowheads="1"/>
        </xdr:cNvSpPr>
      </xdr:nvSpPr>
      <xdr:spPr bwMode="auto">
        <a:xfrm>
          <a:off x="1825732" y="5443300"/>
          <a:ext cx="1027702" cy="215672"/>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900" b="0" i="0" u="none" strike="noStrike" cap="none" normalizeH="0" baseline="0">
              <a:ln>
                <a:noFill/>
              </a:ln>
              <a:solidFill>
                <a:srgbClr val="000000"/>
              </a:solidFill>
              <a:effectLst/>
              <a:latin typeface="Calibri" pitchFamily="34" charset="0"/>
              <a:cs typeface="Calibri" pitchFamily="34" charset="0"/>
            </a:rPr>
            <a:t>3.1 </a:t>
          </a:r>
          <a:r>
            <a:rPr kumimoji="0" lang="en-US" sz="900" b="0" i="1" u="none" strike="noStrike" cap="none" normalizeH="0" baseline="0">
              <a:ln>
                <a:noFill/>
              </a:ln>
              <a:solidFill>
                <a:srgbClr val="000000"/>
              </a:solidFill>
              <a:effectLst/>
              <a:latin typeface="Calibri" pitchFamily="34" charset="0"/>
              <a:cs typeface="Calibri" pitchFamily="34" charset="0"/>
            </a:rPr>
            <a:t>Comunidade </a:t>
          </a:r>
        </a:p>
        <a:p>
          <a:pPr marL="0" marR="0" lvl="0" indent="0" algn="r" defTabSz="914400" rtl="0" eaLnBrk="1" fontAlgn="base" latinLnBrk="0" hangingPunct="1">
            <a:lnSpc>
              <a:spcPct val="100000"/>
            </a:lnSpc>
            <a:spcBef>
              <a:spcPct val="0"/>
            </a:spcBef>
            <a:spcAft>
              <a:spcPct val="0"/>
            </a:spcAft>
            <a:buClrTx/>
            <a:buSzTx/>
            <a:buFontTx/>
            <a:buNone/>
            <a:tabLst/>
          </a:pPr>
          <a:r>
            <a:rPr kumimoji="0" lang="en-US" sz="900" b="0" i="1" u="none" strike="noStrike" cap="none" normalizeH="0" baseline="0">
              <a:ln>
                <a:noFill/>
              </a:ln>
              <a:solidFill>
                <a:srgbClr val="000000"/>
              </a:solidFill>
              <a:effectLst/>
              <a:latin typeface="Calibri" pitchFamily="34" charset="0"/>
              <a:cs typeface="Calibri" pitchFamily="34" charset="0"/>
            </a:rPr>
            <a:t>Local </a:t>
          </a:r>
          <a:endParaRPr kumimoji="0" lang="en-US" sz="9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4</xdr:col>
      <xdr:colOff>311693</xdr:colOff>
      <xdr:row>25</xdr:row>
      <xdr:rowOff>17670</xdr:rowOff>
    </xdr:from>
    <xdr:to>
      <xdr:col>5</xdr:col>
      <xdr:colOff>393111</xdr:colOff>
      <xdr:row>25</xdr:row>
      <xdr:rowOff>170456</xdr:rowOff>
    </xdr:to>
    <xdr:sp macro="" textlink="">
      <xdr:nvSpPr>
        <xdr:cNvPr id="53" name="Rectangle 52"/>
        <xdr:cNvSpPr>
          <a:spLocks noChangeArrowheads="1"/>
        </xdr:cNvSpPr>
      </xdr:nvSpPr>
      <xdr:spPr bwMode="auto">
        <a:xfrm>
          <a:off x="2235608" y="4654521"/>
          <a:ext cx="756950" cy="152786"/>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900" b="0" i="0" u="none" strike="noStrike" cap="none" normalizeH="0" baseline="0">
              <a:ln>
                <a:noFill/>
              </a:ln>
              <a:solidFill>
                <a:srgbClr val="000000"/>
              </a:solidFill>
              <a:effectLst/>
              <a:latin typeface="Calibri" pitchFamily="34" charset="0"/>
              <a:cs typeface="Calibri" pitchFamily="34" charset="0"/>
            </a:rPr>
            <a:t>3.2 </a:t>
          </a:r>
          <a:r>
            <a:rPr kumimoji="0" lang="en-US" sz="900" b="0" i="1" u="none" strike="noStrike" cap="none" normalizeH="0" baseline="0">
              <a:ln>
                <a:noFill/>
              </a:ln>
              <a:solidFill>
                <a:srgbClr val="000000"/>
              </a:solidFill>
              <a:effectLst/>
              <a:latin typeface="Calibri" pitchFamily="34" charset="0"/>
              <a:cs typeface="Calibri" pitchFamily="34" charset="0"/>
            </a:rPr>
            <a:t>Funcionário</a:t>
          </a:r>
          <a:r>
            <a:rPr kumimoji="0" lang="en-US" sz="900" b="0" i="0" u="none" strike="noStrike" cap="none" normalizeH="0" baseline="0">
              <a:ln>
                <a:noFill/>
              </a:ln>
              <a:solidFill>
                <a:srgbClr val="000000"/>
              </a:solidFill>
              <a:effectLst/>
              <a:latin typeface="Calibri" pitchFamily="34" charset="0"/>
              <a:cs typeface="Calibri" pitchFamily="34" charset="0"/>
            </a:rPr>
            <a:t>s</a:t>
          </a:r>
          <a:endParaRPr kumimoji="0" lang="en-US" sz="9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4</xdr:col>
      <xdr:colOff>100853</xdr:colOff>
      <xdr:row>22</xdr:row>
      <xdr:rowOff>72763</xdr:rowOff>
    </xdr:from>
    <xdr:to>
      <xdr:col>5</xdr:col>
      <xdr:colOff>228501</xdr:colOff>
      <xdr:row>23</xdr:row>
      <xdr:rowOff>168088</xdr:rowOff>
    </xdr:to>
    <xdr:sp macro="" textlink="">
      <xdr:nvSpPr>
        <xdr:cNvPr id="54" name="Rectangle 53"/>
        <xdr:cNvSpPr>
          <a:spLocks noChangeArrowheads="1"/>
        </xdr:cNvSpPr>
      </xdr:nvSpPr>
      <xdr:spPr bwMode="auto">
        <a:xfrm>
          <a:off x="1770529" y="4454263"/>
          <a:ext cx="721560" cy="285825"/>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900" b="0" i="0" u="none" strike="noStrike" cap="none" normalizeH="0" baseline="0">
              <a:ln>
                <a:noFill/>
              </a:ln>
              <a:solidFill>
                <a:srgbClr val="000000"/>
              </a:solidFill>
              <a:effectLst/>
              <a:latin typeface="Calibri" pitchFamily="34" charset="0"/>
              <a:cs typeface="Calibri" pitchFamily="34" charset="0"/>
            </a:rPr>
            <a:t>3.3 </a:t>
          </a:r>
          <a:r>
            <a:rPr kumimoji="0" lang="en-US" sz="900" b="0" i="1" u="none" strike="noStrike" cap="none" normalizeH="0" baseline="0">
              <a:ln>
                <a:noFill/>
              </a:ln>
              <a:solidFill>
                <a:srgbClr val="000000"/>
              </a:solidFill>
              <a:effectLst/>
              <a:latin typeface="Calibri" pitchFamily="34" charset="0"/>
              <a:cs typeface="Calibri" pitchFamily="34" charset="0"/>
            </a:rPr>
            <a:t>Fornecedores</a:t>
          </a:r>
          <a:endParaRPr kumimoji="0" lang="en-US" sz="9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2</xdr:col>
      <xdr:colOff>278961</xdr:colOff>
      <xdr:row>19</xdr:row>
      <xdr:rowOff>9512</xdr:rowOff>
    </xdr:from>
    <xdr:to>
      <xdr:col>5</xdr:col>
      <xdr:colOff>146367</xdr:colOff>
      <xdr:row>20</xdr:row>
      <xdr:rowOff>124106</xdr:rowOff>
    </xdr:to>
    <xdr:sp macro="" textlink="">
      <xdr:nvSpPr>
        <xdr:cNvPr id="55" name="Rectangle 54"/>
        <xdr:cNvSpPr>
          <a:spLocks noChangeArrowheads="1"/>
        </xdr:cNvSpPr>
      </xdr:nvSpPr>
      <xdr:spPr bwMode="auto">
        <a:xfrm>
          <a:off x="1030152" y="3576321"/>
          <a:ext cx="1715662" cy="292934"/>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3.4 </a:t>
          </a:r>
          <a:r>
            <a:rPr kumimoji="0" lang="en-US" sz="900" b="0" i="1" u="none" strike="noStrike" cap="none" normalizeH="0" baseline="0">
              <a:ln>
                <a:noFill/>
              </a:ln>
              <a:solidFill>
                <a:srgbClr val="000000"/>
              </a:solidFill>
              <a:effectLst/>
              <a:latin typeface="Calibri" pitchFamily="34" charset="0"/>
              <a:cs typeface="Calibri" pitchFamily="34" charset="0"/>
            </a:rPr>
            <a:t>Governo e entidades de regulação</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2</xdr:col>
      <xdr:colOff>32360</xdr:colOff>
      <xdr:row>16</xdr:row>
      <xdr:rowOff>85530</xdr:rowOff>
    </xdr:from>
    <xdr:to>
      <xdr:col>5</xdr:col>
      <xdr:colOff>213854</xdr:colOff>
      <xdr:row>17</xdr:row>
      <xdr:rowOff>103424</xdr:rowOff>
    </xdr:to>
    <xdr:sp macro="" textlink="">
      <xdr:nvSpPr>
        <xdr:cNvPr id="56" name="Rectangle 55"/>
        <xdr:cNvSpPr>
          <a:spLocks noChangeArrowheads="1"/>
        </xdr:cNvSpPr>
      </xdr:nvSpPr>
      <xdr:spPr bwMode="auto">
        <a:xfrm>
          <a:off x="783551" y="3117317"/>
          <a:ext cx="2029750" cy="196235"/>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1000" i="0" u="none" strike="noStrike" cap="none" normalizeH="0" baseline="0">
              <a:ln>
                <a:noFill/>
              </a:ln>
              <a:solidFill>
                <a:srgbClr val="000000"/>
              </a:solidFill>
              <a:effectLst/>
              <a:latin typeface="Calibri" pitchFamily="34" charset="0"/>
              <a:cs typeface="Calibri" pitchFamily="34" charset="0"/>
            </a:rPr>
            <a:t>3.5 </a:t>
          </a:r>
          <a:r>
            <a:rPr kumimoji="0" lang="en-US" sz="900" i="1" u="none" strike="noStrike" cap="none" normalizeH="0" baseline="0">
              <a:ln>
                <a:noFill/>
              </a:ln>
              <a:solidFill>
                <a:srgbClr val="000000"/>
              </a:solidFill>
              <a:effectLst/>
              <a:latin typeface="Calibri" pitchFamily="34" charset="0"/>
              <a:cs typeface="Calibri" pitchFamily="34" charset="0"/>
            </a:rPr>
            <a:t>ONGs e grupos comunitários</a:t>
          </a:r>
          <a:endParaRPr kumimoji="0" lang="en-US" sz="100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3</xdr:col>
      <xdr:colOff>632064</xdr:colOff>
      <xdr:row>13</xdr:row>
      <xdr:rowOff>150208</xdr:rowOff>
    </xdr:from>
    <xdr:to>
      <xdr:col>5</xdr:col>
      <xdr:colOff>365587</xdr:colOff>
      <xdr:row>14</xdr:row>
      <xdr:rowOff>127224</xdr:rowOff>
    </xdr:to>
    <xdr:sp macro="" textlink="">
      <xdr:nvSpPr>
        <xdr:cNvPr id="57" name="Rectangle 56"/>
        <xdr:cNvSpPr>
          <a:spLocks noChangeArrowheads="1"/>
        </xdr:cNvSpPr>
      </xdr:nvSpPr>
      <xdr:spPr bwMode="auto">
        <a:xfrm>
          <a:off x="1880447" y="2646974"/>
          <a:ext cx="1084587" cy="155356"/>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1000" i="1" u="none" strike="noStrike" cap="none" normalizeH="0" baseline="0">
              <a:ln>
                <a:noFill/>
              </a:ln>
              <a:solidFill>
                <a:srgbClr val="000000"/>
              </a:solidFill>
              <a:effectLst/>
              <a:latin typeface="Calibri" pitchFamily="34" charset="0"/>
              <a:cs typeface="Calibri" pitchFamily="34" charset="0"/>
            </a:rPr>
            <a:t>3.6  Outras indústria</a:t>
          </a:r>
          <a:r>
            <a:rPr kumimoji="0" lang="en-US" sz="900" i="1" u="none" strike="noStrike" cap="none" normalizeH="0" baseline="0">
              <a:ln>
                <a:noFill/>
              </a:ln>
              <a:solidFill>
                <a:srgbClr val="000000"/>
              </a:solidFill>
              <a:effectLst/>
              <a:latin typeface="Calibri" pitchFamily="34" charset="0"/>
              <a:cs typeface="Calibri" pitchFamily="34" charset="0"/>
            </a:rPr>
            <a:t>s</a:t>
          </a:r>
          <a:endParaRPr kumimoji="0" lang="en-US" sz="100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4</xdr:col>
      <xdr:colOff>560961</xdr:colOff>
      <xdr:row>11</xdr:row>
      <xdr:rowOff>82426</xdr:rowOff>
    </xdr:from>
    <xdr:to>
      <xdr:col>5</xdr:col>
      <xdr:colOff>646253</xdr:colOff>
      <xdr:row>12</xdr:row>
      <xdr:rowOff>56872</xdr:rowOff>
    </xdr:to>
    <xdr:sp macro="" textlink="">
      <xdr:nvSpPr>
        <xdr:cNvPr id="58" name="Rectangle 57"/>
        <xdr:cNvSpPr>
          <a:spLocks noChangeArrowheads="1"/>
        </xdr:cNvSpPr>
      </xdr:nvSpPr>
      <xdr:spPr bwMode="auto">
        <a:xfrm>
          <a:off x="2484876" y="2222511"/>
          <a:ext cx="760824" cy="152787"/>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3.7 </a:t>
          </a:r>
          <a:r>
            <a:rPr kumimoji="0" lang="en-US" sz="900" b="0" i="1" u="none" strike="noStrike" cap="none" normalizeH="0" baseline="0">
              <a:ln>
                <a:noFill/>
              </a:ln>
              <a:solidFill>
                <a:srgbClr val="000000"/>
              </a:solidFill>
              <a:effectLst/>
              <a:latin typeface="Calibri" pitchFamily="34" charset="0"/>
              <a:cs typeface="Calibri" pitchFamily="34" charset="0"/>
            </a:rPr>
            <a:t>Customers</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6</xdr:col>
      <xdr:colOff>315238</xdr:colOff>
      <xdr:row>6</xdr:row>
      <xdr:rowOff>22193</xdr:rowOff>
    </xdr:from>
    <xdr:to>
      <xdr:col>8</xdr:col>
      <xdr:colOff>20122</xdr:colOff>
      <xdr:row>6</xdr:row>
      <xdr:rowOff>175054</xdr:rowOff>
    </xdr:to>
    <xdr:sp macro="" textlink="">
      <xdr:nvSpPr>
        <xdr:cNvPr id="59" name="Rectangle 58"/>
        <xdr:cNvSpPr>
          <a:spLocks noChangeArrowheads="1"/>
        </xdr:cNvSpPr>
      </xdr:nvSpPr>
      <xdr:spPr bwMode="auto">
        <a:xfrm>
          <a:off x="3587930" y="1253116"/>
          <a:ext cx="1053038" cy="152861"/>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1000" i="0" u="none" strike="noStrike" cap="none" normalizeH="0" baseline="0">
              <a:ln>
                <a:noFill/>
              </a:ln>
              <a:solidFill>
                <a:srgbClr val="000000"/>
              </a:solidFill>
              <a:effectLst/>
              <a:latin typeface="Calibri" pitchFamily="34" charset="0"/>
              <a:cs typeface="Calibri" pitchFamily="34" charset="0"/>
            </a:rPr>
            <a:t>4.3 </a:t>
          </a:r>
          <a:r>
            <a:rPr kumimoji="0" lang="en-US" sz="900" i="1" u="none" strike="noStrike" cap="none" normalizeH="0" baseline="0">
              <a:ln>
                <a:noFill/>
              </a:ln>
              <a:solidFill>
                <a:srgbClr val="000000"/>
              </a:solidFill>
              <a:effectLst/>
              <a:latin typeface="Calibri" pitchFamily="34" charset="0"/>
              <a:cs typeface="Calibri" pitchFamily="34" charset="0"/>
            </a:rPr>
            <a:t>Audit/Assurance</a:t>
          </a:r>
          <a:endParaRPr kumimoji="0" lang="en-US" sz="1000" i="0"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3</xdr:col>
      <xdr:colOff>415286</xdr:colOff>
      <xdr:row>9</xdr:row>
      <xdr:rowOff>33110</xdr:rowOff>
    </xdr:from>
    <xdr:to>
      <xdr:col>6</xdr:col>
      <xdr:colOff>377592</xdr:colOff>
      <xdr:row>10</xdr:row>
      <xdr:rowOff>15519</xdr:rowOff>
    </xdr:to>
    <xdr:sp macro="" textlink="">
      <xdr:nvSpPr>
        <xdr:cNvPr id="60" name="Rectangle 59"/>
        <xdr:cNvSpPr>
          <a:spLocks noChangeArrowheads="1"/>
        </xdr:cNvSpPr>
      </xdr:nvSpPr>
      <xdr:spPr bwMode="auto">
        <a:xfrm>
          <a:off x="1665748" y="1791572"/>
          <a:ext cx="1984536" cy="158255"/>
        </a:xfrm>
        <a:prstGeom prst="rect">
          <a:avLst/>
        </a:prstGeom>
        <a:solidFill>
          <a:schemeClr val="bg1"/>
        </a:solid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4.1</a:t>
          </a:r>
          <a:r>
            <a:rPr kumimoji="0" lang="en-US" sz="1000" b="0" i="1" u="none" strike="noStrike" cap="none" normalizeH="0" baseline="0">
              <a:ln>
                <a:noFill/>
              </a:ln>
              <a:solidFill>
                <a:srgbClr val="000000"/>
              </a:solidFill>
              <a:effectLst/>
              <a:latin typeface="Calibri" pitchFamily="34" charset="0"/>
              <a:cs typeface="Calibri" pitchFamily="34" charset="0"/>
            </a:rPr>
            <a:t> Informações relativas à água</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5</xdr:col>
      <xdr:colOff>484304</xdr:colOff>
      <xdr:row>7</xdr:row>
      <xdr:rowOff>69665</xdr:rowOff>
    </xdr:from>
    <xdr:to>
      <xdr:col>7</xdr:col>
      <xdr:colOff>132463</xdr:colOff>
      <xdr:row>8</xdr:row>
      <xdr:rowOff>77946</xdr:rowOff>
    </xdr:to>
    <xdr:sp macro="" textlink="">
      <xdr:nvSpPr>
        <xdr:cNvPr id="61" name="Rectangle 60"/>
        <xdr:cNvSpPr>
          <a:spLocks noChangeArrowheads="1"/>
        </xdr:cNvSpPr>
      </xdr:nvSpPr>
      <xdr:spPr bwMode="auto">
        <a:xfrm>
          <a:off x="3083751" y="1496388"/>
          <a:ext cx="999223" cy="186622"/>
        </a:xfrm>
        <a:prstGeom prst="rect">
          <a:avLst/>
        </a:prstGeom>
        <a:solidFill>
          <a:schemeClr val="bg1"/>
        </a:solid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4.2</a:t>
          </a:r>
          <a:r>
            <a:rPr kumimoji="0" lang="en-US" sz="900" b="0" i="1" u="none" strike="noStrike" cap="none" normalizeH="0" baseline="0">
              <a:ln>
                <a:noFill/>
              </a:ln>
              <a:solidFill>
                <a:srgbClr val="000000"/>
              </a:solidFill>
              <a:effectLst/>
              <a:latin typeface="Calibri" pitchFamily="34" charset="0"/>
              <a:cs typeface="Calibri" pitchFamily="34" charset="0"/>
            </a:rPr>
            <a:t> Financial Filings</a:t>
          </a:r>
          <a:endParaRPr kumimoji="0" lang="en-US" sz="1000" b="0" i="0"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4</xdr:col>
      <xdr:colOff>60464</xdr:colOff>
      <xdr:row>29</xdr:row>
      <xdr:rowOff>178459</xdr:rowOff>
    </xdr:from>
    <xdr:to>
      <xdr:col>6</xdr:col>
      <xdr:colOff>324587</xdr:colOff>
      <xdr:row>31</xdr:row>
      <xdr:rowOff>123504</xdr:rowOff>
    </xdr:to>
    <xdr:sp macro="" textlink="">
      <xdr:nvSpPr>
        <xdr:cNvPr id="62" name="Rectangle 61"/>
        <xdr:cNvSpPr>
          <a:spLocks noChangeArrowheads="1"/>
        </xdr:cNvSpPr>
      </xdr:nvSpPr>
      <xdr:spPr bwMode="auto">
        <a:xfrm>
          <a:off x="1730140" y="5702959"/>
          <a:ext cx="1451947" cy="326045"/>
        </a:xfrm>
        <a:prstGeom prst="rect">
          <a:avLst/>
        </a:prstGeom>
        <a:solidFill>
          <a:schemeClr val="bg1"/>
        </a:solid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r"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2.11</a:t>
          </a:r>
        </a:p>
        <a:p>
          <a:pPr marL="0" marR="0" lvl="0" indent="0" algn="r" defTabSz="914400" rtl="0" eaLnBrk="1" fontAlgn="base" latinLnBrk="0" hangingPunct="1">
            <a:lnSpc>
              <a:spcPct val="100000"/>
            </a:lnSpc>
            <a:spcBef>
              <a:spcPct val="0"/>
            </a:spcBef>
            <a:spcAft>
              <a:spcPct val="0"/>
            </a:spcAft>
            <a:buClrTx/>
            <a:buSzTx/>
            <a:buFontTx/>
            <a:buNone/>
            <a:tabLst/>
          </a:pPr>
          <a:r>
            <a:rPr lang="en-US" sz="900" i="1">
              <a:solidFill>
                <a:srgbClr val="000000"/>
              </a:solidFill>
              <a:latin typeface="Calibri" pitchFamily="34" charset="0"/>
              <a:cs typeface="Calibri" pitchFamily="34" charset="0"/>
            </a:rPr>
            <a:t>Identificação de Oportunidades</a:t>
          </a:r>
          <a:endParaRPr kumimoji="0" lang="en-US" sz="9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12</xdr:col>
      <xdr:colOff>192670</xdr:colOff>
      <xdr:row>19</xdr:row>
      <xdr:rowOff>84513</xdr:rowOff>
    </xdr:from>
    <xdr:to>
      <xdr:col>13</xdr:col>
      <xdr:colOff>555724</xdr:colOff>
      <xdr:row>20</xdr:row>
      <xdr:rowOff>58959</xdr:rowOff>
    </xdr:to>
    <xdr:sp macro="" textlink="">
      <xdr:nvSpPr>
        <xdr:cNvPr id="63" name="Rectangle 62"/>
        <xdr:cNvSpPr>
          <a:spLocks noChangeArrowheads="1"/>
        </xdr:cNvSpPr>
      </xdr:nvSpPr>
      <xdr:spPr bwMode="auto">
        <a:xfrm>
          <a:off x="7520840" y="3651322"/>
          <a:ext cx="1038586" cy="152786"/>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i="0" u="none" strike="noStrike" cap="none" normalizeH="0" baseline="0">
              <a:ln>
                <a:noFill/>
              </a:ln>
              <a:solidFill>
                <a:srgbClr val="000000"/>
              </a:solidFill>
              <a:effectLst/>
              <a:latin typeface="Calibri" pitchFamily="34" charset="0"/>
              <a:cs typeface="Calibri" pitchFamily="34" charset="0"/>
            </a:rPr>
            <a:t>2.1 </a:t>
          </a:r>
          <a:r>
            <a:rPr kumimoji="0" lang="en-US" sz="1000" i="1" u="none" strike="noStrike" cap="none" normalizeH="0" baseline="0">
              <a:ln>
                <a:noFill/>
              </a:ln>
              <a:solidFill>
                <a:srgbClr val="000000"/>
              </a:solidFill>
              <a:effectLst/>
              <a:latin typeface="Calibri" pitchFamily="34" charset="0"/>
              <a:cs typeface="Calibri" pitchFamily="34" charset="0"/>
            </a:rPr>
            <a:t>Responsabilidade do Conselho</a:t>
          </a:r>
          <a:endParaRPr kumimoji="0" lang="en-US" sz="100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12</xdr:col>
      <xdr:colOff>162510</xdr:colOff>
      <xdr:row>22</xdr:row>
      <xdr:rowOff>64272</xdr:rowOff>
    </xdr:from>
    <xdr:to>
      <xdr:col>14</xdr:col>
      <xdr:colOff>62713</xdr:colOff>
      <xdr:row>23</xdr:row>
      <xdr:rowOff>41287</xdr:rowOff>
    </xdr:to>
    <xdr:sp macro="" textlink="">
      <xdr:nvSpPr>
        <xdr:cNvPr id="64" name="Rectangle 63"/>
        <xdr:cNvSpPr>
          <a:spLocks noChangeArrowheads="1"/>
        </xdr:cNvSpPr>
      </xdr:nvSpPr>
      <xdr:spPr bwMode="auto">
        <a:xfrm>
          <a:off x="7490680" y="4166102"/>
          <a:ext cx="1251267" cy="155355"/>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2.2 </a:t>
          </a:r>
          <a:r>
            <a:rPr kumimoji="0" lang="en-US" sz="900" b="0" i="1" u="none" strike="noStrike" cap="none" normalizeH="0" baseline="0">
              <a:ln>
                <a:noFill/>
              </a:ln>
              <a:solidFill>
                <a:srgbClr val="000000"/>
              </a:solidFill>
              <a:effectLst/>
              <a:latin typeface="Calibri" pitchFamily="34" charset="0"/>
              <a:cs typeface="Calibri" pitchFamily="34" charset="0"/>
            </a:rPr>
            <a:t>Executivos Seniores</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11</xdr:col>
      <xdr:colOff>589426</xdr:colOff>
      <xdr:row>25</xdr:row>
      <xdr:rowOff>27287</xdr:rowOff>
    </xdr:from>
    <xdr:to>
      <xdr:col>15</xdr:col>
      <xdr:colOff>437793</xdr:colOff>
      <xdr:row>26</xdr:row>
      <xdr:rowOff>4302</xdr:rowOff>
    </xdr:to>
    <xdr:sp macro="" textlink="">
      <xdr:nvSpPr>
        <xdr:cNvPr id="65" name="Rectangle 64"/>
        <xdr:cNvSpPr>
          <a:spLocks noChangeArrowheads="1"/>
        </xdr:cNvSpPr>
      </xdr:nvSpPr>
      <xdr:spPr bwMode="auto">
        <a:xfrm>
          <a:off x="6416485" y="4980287"/>
          <a:ext cx="2224014" cy="167515"/>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i="0" u="none" strike="noStrike" cap="none" normalizeH="0" baseline="0">
              <a:ln>
                <a:noFill/>
              </a:ln>
              <a:solidFill>
                <a:srgbClr val="000000"/>
              </a:solidFill>
              <a:effectLst/>
              <a:latin typeface="Calibri" pitchFamily="34" charset="0"/>
              <a:cs typeface="Calibri" pitchFamily="34" charset="0"/>
            </a:rPr>
            <a:t>2.3 </a:t>
          </a:r>
          <a:r>
            <a:rPr kumimoji="0" lang="en-US" sz="900" i="1" u="none" strike="noStrike" cap="none" normalizeH="0" baseline="0">
              <a:ln>
                <a:noFill/>
              </a:ln>
              <a:solidFill>
                <a:srgbClr val="000000"/>
              </a:solidFill>
              <a:effectLst/>
              <a:latin typeface="Calibri" pitchFamily="34" charset="0"/>
              <a:cs typeface="Calibri" pitchFamily="34" charset="0"/>
            </a:rPr>
            <a:t>Políticas públicas/Posicionamentos de lobby</a:t>
          </a:r>
          <a:endParaRPr kumimoji="0" lang="en-US" sz="100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11</xdr:col>
      <xdr:colOff>377074</xdr:colOff>
      <xdr:row>27</xdr:row>
      <xdr:rowOff>129677</xdr:rowOff>
    </xdr:from>
    <xdr:to>
      <xdr:col>15</xdr:col>
      <xdr:colOff>459903</xdr:colOff>
      <xdr:row>28</xdr:row>
      <xdr:rowOff>104198</xdr:rowOff>
    </xdr:to>
    <xdr:sp macro="" textlink="">
      <xdr:nvSpPr>
        <xdr:cNvPr id="66" name="Rectangle 65"/>
        <xdr:cNvSpPr>
          <a:spLocks noChangeArrowheads="1"/>
        </xdr:cNvSpPr>
      </xdr:nvSpPr>
      <xdr:spPr bwMode="auto">
        <a:xfrm>
          <a:off x="7029712" y="5123209"/>
          <a:ext cx="2784957" cy="152861"/>
        </a:xfrm>
        <a:prstGeom prst="rect">
          <a:avLst/>
        </a:prstGeom>
        <a:solidFill>
          <a:schemeClr val="bg1"/>
        </a:solid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77800" marR="0" lvl="0" indent="-177800"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2.4</a:t>
          </a:r>
          <a:r>
            <a:rPr kumimoji="0" lang="en-US" sz="1000" b="0" i="0" u="none" strike="noStrike" cap="none" normalizeH="0">
              <a:ln>
                <a:noFill/>
              </a:ln>
              <a:solidFill>
                <a:srgbClr val="000000"/>
              </a:solidFill>
              <a:effectLst/>
              <a:latin typeface="Calibri" pitchFamily="34" charset="0"/>
              <a:cs typeface="Calibri" pitchFamily="34" charset="0"/>
            </a:rPr>
            <a:t> </a:t>
          </a:r>
          <a:r>
            <a:rPr kumimoji="0" lang="en-US" sz="900" b="0" i="1" u="none" strike="noStrike" cap="none" normalizeH="0">
              <a:ln>
                <a:noFill/>
              </a:ln>
              <a:solidFill>
                <a:srgbClr val="000000"/>
              </a:solidFill>
              <a:effectLst/>
              <a:latin typeface="Calibri" pitchFamily="34" charset="0"/>
              <a:cs typeface="Calibri" pitchFamily="34" charset="0"/>
            </a:rPr>
            <a:t>Políticas/declarações</a:t>
          </a:r>
          <a:r>
            <a:rPr kumimoji="0" lang="en-US" sz="900" b="0" i="1" u="none" strike="noStrike" cap="none" normalizeH="0" baseline="0">
              <a:ln>
                <a:noFill/>
              </a:ln>
              <a:solidFill>
                <a:srgbClr val="000000"/>
              </a:solidFill>
              <a:effectLst/>
              <a:latin typeface="Calibri" pitchFamily="34" charset="0"/>
              <a:cs typeface="Calibri" pitchFamily="34" charset="0"/>
            </a:rPr>
            <a:t> públicas</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10</xdr:col>
      <xdr:colOff>202405</xdr:colOff>
      <xdr:row>31</xdr:row>
      <xdr:rowOff>105060</xdr:rowOff>
    </xdr:from>
    <xdr:to>
      <xdr:col>13</xdr:col>
      <xdr:colOff>368609</xdr:colOff>
      <xdr:row>32</xdr:row>
      <xdr:rowOff>82075</xdr:rowOff>
    </xdr:to>
    <xdr:sp macro="" textlink="">
      <xdr:nvSpPr>
        <xdr:cNvPr id="67" name="Rectangle 66"/>
        <xdr:cNvSpPr>
          <a:spLocks noChangeArrowheads="1"/>
        </xdr:cNvSpPr>
      </xdr:nvSpPr>
      <xdr:spPr bwMode="auto">
        <a:xfrm>
          <a:off x="5435552" y="6201060"/>
          <a:ext cx="1947939" cy="167515"/>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2.6 </a:t>
          </a:r>
          <a:r>
            <a:rPr kumimoji="0" lang="en-US" sz="900" b="0" i="1" u="none" strike="noStrike" cap="none" normalizeH="0" baseline="0">
              <a:ln>
                <a:noFill/>
              </a:ln>
              <a:solidFill>
                <a:srgbClr val="000000"/>
              </a:solidFill>
              <a:effectLst/>
              <a:latin typeface="Calibri" pitchFamily="34" charset="0"/>
              <a:cs typeface="Calibri" pitchFamily="34" charset="0"/>
            </a:rPr>
            <a:t>Wastewater Standards</a:t>
          </a:r>
          <a:endParaRPr kumimoji="0" lang="en-US" sz="10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9</xdr:col>
      <xdr:colOff>295047</xdr:colOff>
      <xdr:row>32</xdr:row>
      <xdr:rowOff>153415</xdr:rowOff>
    </xdr:from>
    <xdr:to>
      <xdr:col>12</xdr:col>
      <xdr:colOff>500804</xdr:colOff>
      <xdr:row>33</xdr:row>
      <xdr:rowOff>130430</xdr:rowOff>
    </xdr:to>
    <xdr:sp macro="" textlink="">
      <xdr:nvSpPr>
        <xdr:cNvPr id="68" name="Rectangle 67"/>
        <xdr:cNvSpPr>
          <a:spLocks noChangeArrowheads="1"/>
        </xdr:cNvSpPr>
      </xdr:nvSpPr>
      <xdr:spPr bwMode="auto">
        <a:xfrm>
          <a:off x="5596621" y="6038649"/>
          <a:ext cx="2232353" cy="155355"/>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i="0" u="none" strike="noStrike" cap="none" normalizeH="0" baseline="0">
              <a:ln>
                <a:noFill/>
              </a:ln>
              <a:solidFill>
                <a:srgbClr val="000000"/>
              </a:solidFill>
              <a:effectLst/>
              <a:latin typeface="Calibri" pitchFamily="34" charset="0"/>
              <a:cs typeface="Calibri" pitchFamily="34" charset="0"/>
            </a:rPr>
            <a:t>2.7 </a:t>
          </a:r>
          <a:r>
            <a:rPr kumimoji="0" lang="en-US" sz="900" i="1" u="none" strike="noStrike" cap="none" normalizeH="0" baseline="0">
              <a:ln>
                <a:noFill/>
              </a:ln>
              <a:solidFill>
                <a:srgbClr val="000000"/>
              </a:solidFill>
              <a:effectLst/>
              <a:latin typeface="Calibri" pitchFamily="34" charset="0"/>
              <a:cs typeface="Calibri" pitchFamily="34" charset="0"/>
            </a:rPr>
            <a:t>Watershed</a:t>
          </a:r>
          <a:r>
            <a:rPr kumimoji="0" lang="en-US" sz="900" i="1" u="none" strike="noStrike" cap="none" normalizeH="0">
              <a:ln>
                <a:noFill/>
              </a:ln>
              <a:solidFill>
                <a:srgbClr val="000000"/>
              </a:solidFill>
              <a:effectLst/>
              <a:latin typeface="Calibri" pitchFamily="34" charset="0"/>
              <a:cs typeface="Calibri" pitchFamily="34" charset="0"/>
            </a:rPr>
            <a:t> Risk Plans</a:t>
          </a:r>
          <a:endParaRPr kumimoji="0" lang="en-US" sz="100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11</xdr:col>
      <xdr:colOff>12475</xdr:colOff>
      <xdr:row>29</xdr:row>
      <xdr:rowOff>177604</xdr:rowOff>
    </xdr:from>
    <xdr:to>
      <xdr:col>15</xdr:col>
      <xdr:colOff>285992</xdr:colOff>
      <xdr:row>30</xdr:row>
      <xdr:rowOff>152125</xdr:rowOff>
    </xdr:to>
    <xdr:sp macro="" textlink="">
      <xdr:nvSpPr>
        <xdr:cNvPr id="69" name="Rectangle 68"/>
        <xdr:cNvSpPr>
          <a:spLocks noChangeArrowheads="1"/>
        </xdr:cNvSpPr>
      </xdr:nvSpPr>
      <xdr:spPr bwMode="auto">
        <a:xfrm>
          <a:off x="6665113" y="5527817"/>
          <a:ext cx="2975645" cy="152861"/>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buFontTx/>
            <a:buNone/>
            <a:tabLst/>
          </a:pPr>
          <a:r>
            <a:rPr kumimoji="0" lang="en-US" sz="1000" b="0" i="0" u="none" strike="noStrike" cap="none" normalizeH="0" baseline="0">
              <a:ln>
                <a:noFill/>
              </a:ln>
              <a:solidFill>
                <a:srgbClr val="000000"/>
              </a:solidFill>
              <a:effectLst/>
              <a:latin typeface="Calibri" pitchFamily="34" charset="0"/>
              <a:cs typeface="Calibri" pitchFamily="34" charset="0"/>
            </a:rPr>
            <a:t>2.5 </a:t>
          </a:r>
          <a:r>
            <a:rPr kumimoji="0" lang="en-US" sz="900" b="0" i="1" u="none" strike="noStrike" cap="none" normalizeH="0" baseline="0">
              <a:ln>
                <a:noFill/>
              </a:ln>
              <a:solidFill>
                <a:srgbClr val="000000"/>
              </a:solidFill>
              <a:effectLst/>
              <a:latin typeface="Calibri" pitchFamily="34" charset="0"/>
              <a:cs typeface="Calibri" pitchFamily="34" charset="0"/>
            </a:rPr>
            <a:t>Padrões e metas para a captação/consumo de água</a:t>
          </a:r>
          <a:endParaRPr kumimoji="0" lang="en-US" sz="9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7</xdr:col>
      <xdr:colOff>432340</xdr:colOff>
      <xdr:row>15</xdr:row>
      <xdr:rowOff>124298</xdr:rowOff>
    </xdr:from>
    <xdr:to>
      <xdr:col>9</xdr:col>
      <xdr:colOff>621490</xdr:colOff>
      <xdr:row>24</xdr:row>
      <xdr:rowOff>59447</xdr:rowOff>
    </xdr:to>
    <xdr:sp macro="" textlink="">
      <xdr:nvSpPr>
        <xdr:cNvPr id="81" name="Oval 80"/>
        <xdr:cNvSpPr/>
      </xdr:nvSpPr>
      <xdr:spPr>
        <a:xfrm>
          <a:off x="4382851" y="2977745"/>
          <a:ext cx="1540213" cy="1540213"/>
        </a:xfrm>
        <a:prstGeom prst="ellipse">
          <a:avLst/>
        </a:prstGeom>
        <a:noFill/>
        <a:ln>
          <a:solidFill>
            <a:srgbClr val="00ADE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6</xdr:col>
      <xdr:colOff>340468</xdr:colOff>
      <xdr:row>11</xdr:row>
      <xdr:rowOff>81064</xdr:rowOff>
    </xdr:from>
    <xdr:to>
      <xdr:col>11</xdr:col>
      <xdr:colOff>27022</xdr:colOff>
      <xdr:row>28</xdr:row>
      <xdr:rowOff>97276</xdr:rowOff>
    </xdr:to>
    <xdr:sp macro="" textlink="">
      <xdr:nvSpPr>
        <xdr:cNvPr id="82" name="Oval 81"/>
        <xdr:cNvSpPr/>
      </xdr:nvSpPr>
      <xdr:spPr>
        <a:xfrm>
          <a:off x="3615447" y="2221149"/>
          <a:ext cx="3064213" cy="3047999"/>
        </a:xfrm>
        <a:prstGeom prst="ellipse">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5</xdr:col>
      <xdr:colOff>254001</xdr:colOff>
      <xdr:row>7</xdr:row>
      <xdr:rowOff>10160</xdr:rowOff>
    </xdr:from>
    <xdr:to>
      <xdr:col>12</xdr:col>
      <xdr:colOff>117232</xdr:colOff>
      <xdr:row>32</xdr:row>
      <xdr:rowOff>167533</xdr:rowOff>
    </xdr:to>
    <xdr:sp macro="" textlink="">
      <xdr:nvSpPr>
        <xdr:cNvPr id="83" name="Oval 82"/>
        <xdr:cNvSpPr/>
      </xdr:nvSpPr>
      <xdr:spPr>
        <a:xfrm>
          <a:off x="2854961" y="1432560"/>
          <a:ext cx="4592711" cy="46023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13</xdr:col>
      <xdr:colOff>6656</xdr:colOff>
      <xdr:row>35</xdr:row>
      <xdr:rowOff>174675</xdr:rowOff>
    </xdr:from>
    <xdr:to>
      <xdr:col>15</xdr:col>
      <xdr:colOff>409129</xdr:colOff>
      <xdr:row>37</xdr:row>
      <xdr:rowOff>96584</xdr:rowOff>
    </xdr:to>
    <xdr:sp macro="" textlink="">
      <xdr:nvSpPr>
        <xdr:cNvPr id="71" name="TextBox 70"/>
        <xdr:cNvSpPr txBox="1"/>
      </xdr:nvSpPr>
      <xdr:spPr>
        <a:xfrm>
          <a:off x="7021538" y="6842175"/>
          <a:ext cx="1590297" cy="302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200" b="1" i="1">
              <a:solidFill>
                <a:sysClr val="windowText" lastClr="000000"/>
              </a:solidFill>
            </a:rPr>
            <a:t>© Ceres, 2012</a:t>
          </a:r>
        </a:p>
      </xdr:txBody>
    </xdr:sp>
    <xdr:clientData/>
  </xdr:twoCellAnchor>
  <xdr:twoCellAnchor>
    <xdr:from>
      <xdr:col>5</xdr:col>
      <xdr:colOff>617325</xdr:colOff>
      <xdr:row>0</xdr:row>
      <xdr:rowOff>49894</xdr:rowOff>
    </xdr:from>
    <xdr:to>
      <xdr:col>11</xdr:col>
      <xdr:colOff>620715</xdr:colOff>
      <xdr:row>2</xdr:row>
      <xdr:rowOff>37469</xdr:rowOff>
    </xdr:to>
    <xdr:sp macro="" textlink="">
      <xdr:nvSpPr>
        <xdr:cNvPr id="72" name="TextBox 71"/>
        <xdr:cNvSpPr txBox="1"/>
      </xdr:nvSpPr>
      <xdr:spPr>
        <a:xfrm>
          <a:off x="3215940" y="225740"/>
          <a:ext cx="4047852" cy="339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600" b="1">
              <a:solidFill>
                <a:sysClr val="windowText" lastClr="000000"/>
              </a:solidFill>
            </a:rPr>
            <a:t>AQUA</a:t>
          </a:r>
          <a:r>
            <a:rPr lang="en-GB" sz="1600" b="1" baseline="0">
              <a:solidFill>
                <a:sysClr val="windowText" lastClr="000000"/>
              </a:solidFill>
            </a:rPr>
            <a:t> GAUGE PERFORMANCE CHART</a:t>
          </a:r>
          <a:endParaRPr lang="en-GB" sz="1600" b="1">
            <a:solidFill>
              <a:sysClr val="windowText" lastClr="000000"/>
            </a:solidFill>
          </a:endParaRPr>
        </a:p>
      </xdr:txBody>
    </xdr:sp>
    <xdr:clientData/>
  </xdr:twoCellAnchor>
  <xdr:twoCellAnchor>
    <xdr:from>
      <xdr:col>16</xdr:col>
      <xdr:colOff>32725</xdr:colOff>
      <xdr:row>26</xdr:row>
      <xdr:rowOff>101450</xdr:rowOff>
    </xdr:from>
    <xdr:to>
      <xdr:col>19</xdr:col>
      <xdr:colOff>3735</xdr:colOff>
      <xdr:row>36</xdr:row>
      <xdr:rowOff>190184</xdr:rowOff>
    </xdr:to>
    <xdr:sp macro="" textlink="">
      <xdr:nvSpPr>
        <xdr:cNvPr id="73" name="Rounded Rectangle 72"/>
        <xdr:cNvSpPr/>
      </xdr:nvSpPr>
      <xdr:spPr>
        <a:xfrm>
          <a:off x="8829343" y="5054450"/>
          <a:ext cx="1752745" cy="1993734"/>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lang="en-GB" sz="1200" b="1">
              <a:solidFill>
                <a:sysClr val="windowText" lastClr="000000"/>
              </a:solidFill>
            </a:rPr>
            <a:t>Indicador:</a:t>
          </a:r>
        </a:p>
      </xdr:txBody>
    </xdr:sp>
    <xdr:clientData/>
  </xdr:twoCellAnchor>
  <xdr:twoCellAnchor>
    <xdr:from>
      <xdr:col>16</xdr:col>
      <xdr:colOff>167613</xdr:colOff>
      <xdr:row>34</xdr:row>
      <xdr:rowOff>143203</xdr:rowOff>
    </xdr:from>
    <xdr:to>
      <xdr:col>16</xdr:col>
      <xdr:colOff>502631</xdr:colOff>
      <xdr:row>34</xdr:row>
      <xdr:rowOff>143203</xdr:rowOff>
    </xdr:to>
    <xdr:cxnSp macro="">
      <xdr:nvCxnSpPr>
        <xdr:cNvPr id="75" name="Straight Connector 74"/>
        <xdr:cNvCxnSpPr/>
      </xdr:nvCxnSpPr>
      <xdr:spPr>
        <a:xfrm>
          <a:off x="8964231" y="6620203"/>
          <a:ext cx="335018" cy="0"/>
        </a:xfrm>
        <a:prstGeom prst="line">
          <a:avLst/>
        </a:prstGeom>
        <a:ln w="28575">
          <a:solidFill>
            <a:srgbClr val="00ADE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167613</xdr:colOff>
      <xdr:row>32</xdr:row>
      <xdr:rowOff>29773</xdr:rowOff>
    </xdr:from>
    <xdr:to>
      <xdr:col>16</xdr:col>
      <xdr:colOff>502631</xdr:colOff>
      <xdr:row>32</xdr:row>
      <xdr:rowOff>29773</xdr:rowOff>
    </xdr:to>
    <xdr:cxnSp macro="">
      <xdr:nvCxnSpPr>
        <xdr:cNvPr id="84" name="Straight Connector 83"/>
        <xdr:cNvCxnSpPr/>
      </xdr:nvCxnSpPr>
      <xdr:spPr>
        <a:xfrm>
          <a:off x="8964231" y="6125773"/>
          <a:ext cx="335018" cy="0"/>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167613</xdr:colOff>
      <xdr:row>29</xdr:row>
      <xdr:rowOff>92191</xdr:rowOff>
    </xdr:from>
    <xdr:to>
      <xdr:col>16</xdr:col>
      <xdr:colOff>502631</xdr:colOff>
      <xdr:row>29</xdr:row>
      <xdr:rowOff>92191</xdr:rowOff>
    </xdr:to>
    <xdr:cxnSp macro="">
      <xdr:nvCxnSpPr>
        <xdr:cNvPr id="85" name="Straight Connector 84"/>
        <xdr:cNvCxnSpPr/>
      </xdr:nvCxnSpPr>
      <xdr:spPr>
        <a:xfrm>
          <a:off x="8964231" y="5616691"/>
          <a:ext cx="335018"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8753</xdr:colOff>
      <xdr:row>28</xdr:row>
      <xdr:rowOff>168596</xdr:rowOff>
    </xdr:from>
    <xdr:to>
      <xdr:col>18</xdr:col>
      <xdr:colOff>546492</xdr:colOff>
      <xdr:row>29</xdr:row>
      <xdr:rowOff>185214</xdr:rowOff>
    </xdr:to>
    <xdr:sp macro="" textlink="">
      <xdr:nvSpPr>
        <xdr:cNvPr id="86" name="Rectangle 85"/>
        <xdr:cNvSpPr>
          <a:spLocks noChangeArrowheads="1"/>
        </xdr:cNvSpPr>
      </xdr:nvSpPr>
      <xdr:spPr bwMode="auto">
        <a:xfrm>
          <a:off x="9399282" y="5502596"/>
          <a:ext cx="1131651" cy="207118"/>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en-US" sz="1200" b="0" i="1" u="none" strike="noStrike" cap="none" normalizeH="0" baseline="0">
              <a:ln>
                <a:noFill/>
              </a:ln>
              <a:solidFill>
                <a:srgbClr val="000000"/>
              </a:solidFill>
              <a:effectLst/>
              <a:latin typeface="Calibri" pitchFamily="34" charset="0"/>
              <a:cs typeface="Calibri" pitchFamily="34" charset="0"/>
            </a:rPr>
            <a:t>Prática Líder</a:t>
          </a:r>
          <a:endParaRPr kumimoji="0" lang="en-US" sz="14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17</xdr:col>
      <xdr:colOff>8753</xdr:colOff>
      <xdr:row>31</xdr:row>
      <xdr:rowOff>102971</xdr:rowOff>
    </xdr:from>
    <xdr:to>
      <xdr:col>18</xdr:col>
      <xdr:colOff>546492</xdr:colOff>
      <xdr:row>32</xdr:row>
      <xdr:rowOff>119589</xdr:rowOff>
    </xdr:to>
    <xdr:sp macro="" textlink="">
      <xdr:nvSpPr>
        <xdr:cNvPr id="87" name="Rectangle 86"/>
        <xdr:cNvSpPr>
          <a:spLocks noChangeArrowheads="1"/>
        </xdr:cNvSpPr>
      </xdr:nvSpPr>
      <xdr:spPr bwMode="auto">
        <a:xfrm>
          <a:off x="9399282" y="6008471"/>
          <a:ext cx="1131651" cy="207118"/>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en-US" sz="1200" b="0" i="1" u="none" strike="noStrike" cap="none" normalizeH="0" baseline="0">
              <a:ln>
                <a:noFill/>
              </a:ln>
              <a:solidFill>
                <a:srgbClr val="000000"/>
              </a:solidFill>
              <a:effectLst/>
              <a:latin typeface="Calibri" pitchFamily="34" charset="0"/>
              <a:cs typeface="Calibri" pitchFamily="34" charset="0"/>
            </a:rPr>
            <a:t> Progresso Avançado</a:t>
          </a:r>
          <a:endParaRPr kumimoji="0" lang="en-US" sz="14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17</xdr:col>
      <xdr:colOff>8753</xdr:colOff>
      <xdr:row>34</xdr:row>
      <xdr:rowOff>56593</xdr:rowOff>
    </xdr:from>
    <xdr:to>
      <xdr:col>18</xdr:col>
      <xdr:colOff>546492</xdr:colOff>
      <xdr:row>35</xdr:row>
      <xdr:rowOff>73211</xdr:rowOff>
    </xdr:to>
    <xdr:sp macro="" textlink="">
      <xdr:nvSpPr>
        <xdr:cNvPr id="88" name="Rectangle 87"/>
        <xdr:cNvSpPr>
          <a:spLocks noChangeArrowheads="1"/>
        </xdr:cNvSpPr>
      </xdr:nvSpPr>
      <xdr:spPr bwMode="auto">
        <a:xfrm>
          <a:off x="9399282" y="6533593"/>
          <a:ext cx="1131651" cy="207118"/>
        </a:xfrm>
        <a:prstGeom prst="rect">
          <a:avLst/>
        </a:prstGeom>
        <a:noFill/>
        <a:ln w="9525">
          <a:noFill/>
          <a:miter lim="800000"/>
          <a:headEnd/>
          <a:tailEnd/>
        </a:ln>
      </xdr:spPr>
      <xdr:txBody>
        <a:bodyPr vert="horz" wrap="square" lIns="0" tIns="0" rIns="0" bIns="0" numCol="1" anchor="ctr"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en-US" sz="1200" b="0" i="1" u="none" strike="noStrike" cap="none" normalizeH="0" baseline="0">
              <a:ln>
                <a:noFill/>
              </a:ln>
              <a:solidFill>
                <a:srgbClr val="000000"/>
              </a:solidFill>
              <a:effectLst/>
              <a:latin typeface="Calibri" pitchFamily="34" charset="0"/>
              <a:cs typeface="Calibri" pitchFamily="34" charset="0"/>
            </a:rPr>
            <a:t>Passos Iniciais</a:t>
          </a:r>
          <a:endParaRPr kumimoji="0" lang="en-US" sz="1400" b="0" i="1" u="none" strike="noStrike" cap="none" normalizeH="0" baseline="0">
            <a:ln>
              <a:noFill/>
            </a:ln>
            <a:solidFill>
              <a:schemeClr val="tx1"/>
            </a:solidFill>
            <a:effectLst/>
            <a:latin typeface="Calibri" pitchFamily="34" charset="0"/>
            <a:cs typeface="Calibri" pitchFamily="34" charset="0"/>
          </a:endParaRPr>
        </a:p>
      </xdr:txBody>
    </xdr:sp>
    <xdr:clientData/>
  </xdr:twoCellAnchor>
  <xdr:twoCellAnchor>
    <xdr:from>
      <xdr:col>5</xdr:col>
      <xdr:colOff>132749</xdr:colOff>
      <xdr:row>5</xdr:row>
      <xdr:rowOff>172110</xdr:rowOff>
    </xdr:from>
    <xdr:to>
      <xdr:col>12</xdr:col>
      <xdr:colOff>474672</xdr:colOff>
      <xdr:row>33</xdr:row>
      <xdr:rowOff>79304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2597150</xdr:colOff>
      <xdr:row>0</xdr:row>
      <xdr:rowOff>63501</xdr:rowOff>
    </xdr:from>
    <xdr:to>
      <xdr:col>7</xdr:col>
      <xdr:colOff>304800</xdr:colOff>
      <xdr:row>3</xdr:row>
      <xdr:rowOff>140702</xdr:rowOff>
    </xdr:to>
    <xdr:pic>
      <xdr:nvPicPr>
        <xdr:cNvPr id="5" name="Picture 4"/>
        <xdr:cNvPicPr>
          <a:picLocks noChangeAspect="1"/>
        </xdr:cNvPicPr>
      </xdr:nvPicPr>
      <xdr:blipFill>
        <a:blip xmlns:r="http://schemas.openxmlformats.org/officeDocument/2006/relationships" r:embed="rId1">
          <a:extLst>
            <a:ext uri="{BEBA8EAE-BF5A-486C-A8C5-ECC9F3942E4B}">
              <a14:imgProps xmlns:a14="http://schemas.microsoft.com/office/drawing/2010/main" xmlns="">
                <a14:imgLayer r:embed="rId2">
                  <a14:imgEffect>
                    <a14:backgroundRemoval t="0" b="98225" l="0" r="99800">
                      <a14:foregroundMark x1="18900" y1="15385" x2="18900" y2="15385"/>
                      <a14:foregroundMark x1="24000" y1="11243" x2="79800" y2="13609"/>
                      <a14:foregroundMark x1="80700" y1="46154" x2="80700" y2="46154"/>
                      <a14:foregroundMark x1="80700" y1="46154" x2="80700" y2="46154"/>
                      <a14:foregroundMark x1="32100" y1="37870" x2="32100" y2="37870"/>
                      <a14:foregroundMark x1="32100" y1="37870" x2="32100" y2="37870"/>
                      <a14:foregroundMark x1="30600" y1="57988" x2="30600" y2="57988"/>
                      <a14:foregroundMark x1="26800" y1="49112" x2="26800" y2="49112"/>
                      <a14:foregroundMark x1="26800" y1="49112" x2="26800" y2="49112"/>
                      <a14:foregroundMark x1="35900" y1="49112" x2="35900" y2="49112"/>
                      <a14:foregroundMark x1="35900" y1="49112" x2="35900" y2="49112"/>
                      <a14:foregroundMark x1="40100" y1="42604" x2="42200" y2="52663"/>
                      <a14:foregroundMark x1="36100" y1="33728" x2="35900" y2="49112"/>
                      <a14:foregroundMark x1="30800" y1="40237" x2="30800" y2="51479"/>
                      <a14:foregroundMark x1="21600" y1="36686" x2="21200" y2="51479"/>
                      <a14:foregroundMark x1="89800" y1="11243" x2="89800" y2="11243"/>
                      <a14:foregroundMark x1="73000" y1="39053" x2="73000" y2="51479"/>
                      <a14:foregroundMark x1="84500" y1="39053" x2="84500" y2="56213"/>
                      <a14:foregroundMark x1="90500" y1="40237" x2="90500" y2="55030"/>
                      <a14:foregroundMark x1="97000" y1="35503" x2="97200" y2="53846"/>
                      <a14:foregroundMark x1="98500" y1="39053" x2="98500" y2="39053"/>
                      <a14:foregroundMark x1="98500" y1="39053" x2="98500" y2="39053"/>
                      <a14:foregroundMark x1="98600" y1="55030" x2="98600" y2="55030"/>
                      <a14:foregroundMark x1="98600" y1="55030" x2="98600" y2="55030"/>
                      <a14:foregroundMark x1="84000" y1="71598" x2="84000" y2="71598"/>
                    </a14:backgroundRemoval>
                  </a14:imgEffect>
                </a14:imgLayer>
              </a14:imgProps>
            </a:ext>
          </a:extLst>
        </a:blip>
        <a:stretch>
          <a:fillRect/>
        </a:stretch>
      </xdr:blipFill>
      <xdr:spPr>
        <a:xfrm>
          <a:off x="2787650" y="63501"/>
          <a:ext cx="3279775" cy="6487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bds.org/publicacoes/ceres-aqua-gauge" TargetMode="External"/><Relationship Id="rId1" Type="http://schemas.openxmlformats.org/officeDocument/2006/relationships/hyperlink" Target="http://www.ceres.org/aquagaug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cebds.org/publicacoes/ceres-aqua-gauge/" TargetMode="External"/><Relationship Id="rId1" Type="http://schemas.openxmlformats.org/officeDocument/2006/relationships/hyperlink" Target="http://www.wbcsd.org/DocRoot/3wlfDj0SSDsKcJWIBbKu/WBCSD_Water_for_Business_WEB.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cebds.org/publicacoes/ceres-aqua-gauge" TargetMode="External"/><Relationship Id="rId1" Type="http://schemas.openxmlformats.org/officeDocument/2006/relationships/hyperlink" Target="http://www.ceres.org/aquagauge"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sheetPr codeName="Sheet1">
    <tabColor rgb="FF00B0F0"/>
    <pageSetUpPr fitToPage="1"/>
  </sheetPr>
  <dimension ref="A1:R116"/>
  <sheetViews>
    <sheetView showGridLines="0" showRowColHeaders="0" tabSelected="1" zoomScale="90" zoomScaleNormal="90" zoomScaleSheetLayoutView="100" workbookViewId="0">
      <selection activeCell="B10" sqref="B10:Q10"/>
    </sheetView>
  </sheetViews>
  <sheetFormatPr defaultColWidth="0" defaultRowHeight="15" zeroHeight="1"/>
  <cols>
    <col min="1" max="1" width="4.7109375" customWidth="1"/>
    <col min="2" max="17" width="8.42578125" customWidth="1"/>
    <col min="18" max="18" width="4.7109375" customWidth="1"/>
  </cols>
  <sheetData>
    <row r="1" spans="1:18" ht="14.1" customHeight="1">
      <c r="A1" s="296"/>
      <c r="B1" s="296"/>
      <c r="C1" s="296"/>
      <c r="D1" s="296"/>
      <c r="E1" s="296"/>
      <c r="F1" s="296"/>
      <c r="G1" s="296"/>
      <c r="H1" s="296"/>
      <c r="I1" s="296"/>
      <c r="J1" s="296"/>
      <c r="K1" s="296"/>
      <c r="L1" s="296"/>
      <c r="M1" s="296"/>
      <c r="N1" s="296"/>
      <c r="O1" s="296"/>
      <c r="P1" s="296"/>
      <c r="Q1" s="296"/>
      <c r="R1" s="296"/>
    </row>
    <row r="2" spans="1:18" ht="14.1" customHeight="1">
      <c r="A2" s="296"/>
      <c r="B2" s="296"/>
      <c r="C2" s="296"/>
      <c r="D2" s="296"/>
      <c r="E2" s="296"/>
      <c r="F2" s="296"/>
      <c r="G2" s="296"/>
      <c r="H2" s="296"/>
      <c r="I2" s="296"/>
      <c r="J2" s="296"/>
      <c r="K2" s="296"/>
      <c r="L2" s="296"/>
      <c r="M2" s="296"/>
      <c r="N2" s="296"/>
      <c r="O2" s="296"/>
      <c r="P2" s="296"/>
      <c r="Q2" s="296"/>
      <c r="R2" s="296"/>
    </row>
    <row r="3" spans="1:18" ht="14.1" customHeight="1">
      <c r="A3" s="296"/>
      <c r="B3" s="296"/>
      <c r="C3" s="296"/>
      <c r="D3" s="296"/>
      <c r="E3" s="296"/>
      <c r="F3" s="296"/>
      <c r="G3" s="296"/>
      <c r="H3" s="296"/>
      <c r="I3" s="296"/>
      <c r="J3" s="296"/>
      <c r="K3" s="296"/>
      <c r="L3" s="296"/>
      <c r="M3" s="296"/>
      <c r="N3" s="296"/>
      <c r="O3" s="296"/>
      <c r="P3" s="296"/>
      <c r="Q3" s="296"/>
      <c r="R3" s="296"/>
    </row>
    <row r="4" spans="1:18" ht="6" customHeight="1">
      <c r="A4" s="296"/>
      <c r="B4" s="296"/>
      <c r="C4" s="296"/>
      <c r="D4" s="296"/>
      <c r="E4" s="296"/>
      <c r="F4" s="296"/>
      <c r="G4" s="296"/>
      <c r="H4" s="296"/>
      <c r="I4" s="296"/>
      <c r="J4" s="296"/>
      <c r="K4" s="296"/>
      <c r="L4" s="296"/>
      <c r="M4" s="296"/>
      <c r="N4" s="296"/>
      <c r="O4" s="296"/>
      <c r="P4" s="296"/>
      <c r="Q4" s="296"/>
      <c r="R4" s="296"/>
    </row>
    <row r="5" spans="1:18" ht="14.1" customHeight="1">
      <c r="A5" s="296"/>
      <c r="B5" s="296"/>
      <c r="C5" s="296"/>
      <c r="D5" s="296"/>
      <c r="E5" s="296"/>
      <c r="F5" s="296"/>
      <c r="G5" s="296"/>
      <c r="H5" s="296"/>
      <c r="I5" s="296"/>
      <c r="J5" s="296"/>
      <c r="K5" s="296"/>
      <c r="L5" s="296"/>
      <c r="M5" s="296"/>
      <c r="N5" s="296"/>
      <c r="O5" s="296"/>
      <c r="P5" s="296"/>
      <c r="Q5" s="296"/>
      <c r="R5" s="296"/>
    </row>
    <row r="6" spans="1:18" s="2" customFormat="1" ht="3" customHeight="1">
      <c r="A6" s="295"/>
      <c r="B6" s="295"/>
      <c r="C6" s="295"/>
      <c r="D6" s="295"/>
      <c r="E6" s="295"/>
      <c r="F6" s="295"/>
      <c r="G6" s="295"/>
      <c r="H6" s="295"/>
      <c r="I6" s="295"/>
      <c r="J6" s="295"/>
      <c r="K6" s="295"/>
      <c r="L6" s="295"/>
      <c r="M6" s="295"/>
      <c r="N6" s="295"/>
      <c r="O6" s="295"/>
      <c r="P6" s="295"/>
      <c r="Q6" s="295"/>
      <c r="R6" s="295"/>
    </row>
    <row r="7" spans="1:18" s="2" customFormat="1" ht="29.1" customHeight="1">
      <c r="A7" s="293" t="s">
        <v>282</v>
      </c>
      <c r="B7" s="294"/>
      <c r="C7" s="294"/>
      <c r="D7" s="294"/>
      <c r="E7" s="294"/>
      <c r="F7" s="294"/>
      <c r="G7" s="294"/>
      <c r="H7" s="294"/>
      <c r="I7" s="294"/>
      <c r="J7" s="294"/>
      <c r="K7" s="294"/>
      <c r="L7" s="294"/>
      <c r="M7" s="294"/>
      <c r="N7" s="294"/>
      <c r="O7" s="294"/>
      <c r="P7" s="294"/>
      <c r="Q7" s="294"/>
      <c r="R7" s="294"/>
    </row>
    <row r="8" spans="1:18" s="1" customFormat="1" ht="388.5" customHeight="1">
      <c r="A8" s="86"/>
      <c r="B8" s="290" t="s">
        <v>471</v>
      </c>
      <c r="C8" s="291"/>
      <c r="D8" s="291"/>
      <c r="E8" s="291"/>
      <c r="F8" s="291"/>
      <c r="G8" s="291"/>
      <c r="H8" s="291"/>
      <c r="I8" s="291"/>
      <c r="J8" s="291"/>
      <c r="K8" s="291"/>
      <c r="L8" s="291"/>
      <c r="M8" s="291"/>
      <c r="N8" s="291"/>
      <c r="O8" s="291"/>
      <c r="P8" s="291"/>
      <c r="Q8" s="292"/>
      <c r="R8" s="88"/>
    </row>
    <row r="9" spans="1:18" ht="211.5" customHeight="1">
      <c r="A9" s="87"/>
      <c r="B9" s="297" t="s">
        <v>283</v>
      </c>
      <c r="C9" s="298"/>
      <c r="D9" s="298"/>
      <c r="E9" s="298"/>
      <c r="F9" s="298"/>
      <c r="G9" s="298"/>
      <c r="H9" s="298"/>
      <c r="I9" s="298"/>
      <c r="J9" s="298"/>
      <c r="K9" s="298"/>
      <c r="L9" s="298"/>
      <c r="M9" s="298"/>
      <c r="N9" s="298"/>
      <c r="O9" s="298"/>
      <c r="P9" s="298"/>
      <c r="Q9" s="299"/>
      <c r="R9" s="87"/>
    </row>
    <row r="10" spans="1:18" ht="27.95" customHeight="1">
      <c r="A10" s="87"/>
      <c r="B10" s="287" t="s">
        <v>480</v>
      </c>
      <c r="C10" s="288"/>
      <c r="D10" s="288"/>
      <c r="E10" s="288"/>
      <c r="F10" s="288"/>
      <c r="G10" s="288"/>
      <c r="H10" s="288"/>
      <c r="I10" s="288"/>
      <c r="J10" s="288"/>
      <c r="K10" s="288"/>
      <c r="L10" s="288"/>
      <c r="M10" s="288"/>
      <c r="N10" s="288"/>
      <c r="O10" s="288"/>
      <c r="P10" s="288"/>
      <c r="Q10" s="289"/>
      <c r="R10" s="87"/>
    </row>
    <row r="11" spans="1:18">
      <c r="A11" s="87"/>
      <c r="B11" s="87" t="s">
        <v>22</v>
      </c>
      <c r="C11" s="87"/>
      <c r="D11" s="87"/>
      <c r="E11" s="87"/>
      <c r="F11" s="87"/>
      <c r="G11" s="87"/>
      <c r="H11" s="87"/>
      <c r="I11" s="87"/>
      <c r="J11" s="87"/>
      <c r="K11" s="87"/>
      <c r="L11" s="87"/>
      <c r="M11" s="87"/>
      <c r="N11" s="87"/>
      <c r="O11" s="87"/>
      <c r="P11" s="87"/>
      <c r="Q11" s="87"/>
      <c r="R11" s="87"/>
    </row>
    <row r="12" spans="1:18">
      <c r="A12" s="87"/>
      <c r="B12" s="87" t="s">
        <v>472</v>
      </c>
      <c r="C12" s="87"/>
      <c r="D12" s="87"/>
      <c r="E12" s="87"/>
      <c r="F12" s="87"/>
      <c r="G12" s="87"/>
      <c r="H12" s="87"/>
      <c r="I12" s="87"/>
      <c r="J12" s="87"/>
      <c r="K12" s="87"/>
      <c r="L12" s="87"/>
      <c r="M12" s="87"/>
      <c r="N12" s="87"/>
      <c r="O12" s="87"/>
      <c r="P12" s="87"/>
      <c r="Q12" s="87"/>
      <c r="R12" s="87"/>
    </row>
    <row r="13" spans="1:18">
      <c r="A13" s="91"/>
      <c r="B13" s="91"/>
      <c r="C13" s="91"/>
      <c r="D13" s="91"/>
      <c r="E13" s="91"/>
      <c r="F13" s="91"/>
      <c r="G13" s="91"/>
      <c r="H13" s="91"/>
      <c r="I13" s="91"/>
      <c r="J13" s="91"/>
      <c r="K13" s="91"/>
      <c r="L13" s="91"/>
      <c r="M13" s="91"/>
      <c r="N13" s="91"/>
      <c r="O13" s="91"/>
      <c r="P13" s="91"/>
      <c r="Q13" s="91"/>
      <c r="R13" s="91"/>
    </row>
    <row r="14" spans="1:18" hidden="1">
      <c r="A14" s="87"/>
      <c r="B14" s="87"/>
      <c r="C14" s="87"/>
      <c r="D14" s="87"/>
      <c r="E14" s="87"/>
      <c r="F14" s="87"/>
      <c r="G14" s="87"/>
      <c r="H14" s="87"/>
      <c r="I14" s="87"/>
      <c r="J14" s="87"/>
      <c r="K14" s="87"/>
      <c r="L14" s="87"/>
      <c r="M14" s="87"/>
      <c r="N14" s="87"/>
      <c r="O14" s="87"/>
      <c r="P14" s="87"/>
      <c r="Q14" s="87"/>
      <c r="R14" s="87"/>
    </row>
    <row r="15" spans="1:18" hidden="1">
      <c r="A15" s="87"/>
      <c r="B15" s="87"/>
      <c r="C15" s="87"/>
      <c r="D15" s="87"/>
      <c r="E15" s="87"/>
      <c r="F15" s="87"/>
      <c r="G15" s="87"/>
      <c r="H15" s="87"/>
      <c r="I15" s="87"/>
      <c r="J15" s="87"/>
      <c r="K15" s="87"/>
      <c r="L15" s="87"/>
      <c r="M15" s="87"/>
      <c r="N15" s="87"/>
      <c r="O15" s="87"/>
      <c r="P15" s="87"/>
      <c r="Q15" s="87"/>
      <c r="R15" s="87"/>
    </row>
    <row r="16" spans="1:18" hidden="1">
      <c r="A16" s="87"/>
      <c r="B16" s="87"/>
      <c r="C16" s="87"/>
      <c r="D16" s="87"/>
      <c r="E16" s="87"/>
      <c r="F16" s="87"/>
      <c r="G16" s="87"/>
      <c r="H16" s="87"/>
      <c r="I16" s="87"/>
      <c r="J16" s="87"/>
      <c r="K16" s="87"/>
      <c r="L16" s="87"/>
      <c r="M16" s="87"/>
      <c r="N16" s="87"/>
      <c r="O16" s="87"/>
      <c r="P16" s="87"/>
      <c r="Q16" s="87"/>
      <c r="R16" s="87"/>
    </row>
    <row r="17" spans="1:18" hidden="1">
      <c r="A17" s="87"/>
      <c r="B17" s="87"/>
      <c r="C17" s="87"/>
      <c r="D17" s="87"/>
      <c r="E17" s="87"/>
      <c r="F17" s="87"/>
      <c r="G17" s="87"/>
      <c r="H17" s="87"/>
      <c r="I17" s="87"/>
      <c r="J17" s="87"/>
      <c r="K17" s="87"/>
      <c r="L17" s="87"/>
      <c r="M17" s="87"/>
      <c r="N17" s="87"/>
      <c r="O17" s="87"/>
      <c r="P17" s="87"/>
      <c r="Q17" s="87"/>
      <c r="R17" s="87"/>
    </row>
    <row r="18" spans="1:18" hidden="1">
      <c r="A18" s="87"/>
      <c r="B18" s="87"/>
      <c r="C18" s="87"/>
      <c r="D18" s="87"/>
      <c r="E18" s="87"/>
      <c r="F18" s="87"/>
      <c r="G18" s="87"/>
      <c r="H18" s="87"/>
      <c r="I18" s="87"/>
      <c r="J18" s="87"/>
      <c r="K18" s="87"/>
      <c r="L18" s="87"/>
      <c r="M18" s="87"/>
      <c r="N18" s="87"/>
      <c r="O18" s="87"/>
      <c r="P18" s="87"/>
      <c r="Q18" s="87"/>
      <c r="R18" s="87"/>
    </row>
    <row r="19" spans="1:18" hidden="1">
      <c r="A19" s="87"/>
      <c r="B19" s="87"/>
      <c r="C19" s="87"/>
      <c r="D19" s="87"/>
      <c r="E19" s="87"/>
      <c r="F19" s="87"/>
      <c r="G19" s="87"/>
      <c r="H19" s="87"/>
      <c r="I19" s="87"/>
      <c r="J19" s="87"/>
      <c r="K19" s="87"/>
      <c r="L19" s="87"/>
      <c r="M19" s="87"/>
      <c r="N19" s="87"/>
      <c r="O19" s="87"/>
      <c r="P19" s="87"/>
      <c r="Q19" s="87"/>
      <c r="R19" s="87"/>
    </row>
    <row r="20" spans="1:18" hidden="1">
      <c r="A20" s="87"/>
      <c r="B20" s="87"/>
      <c r="C20" s="87"/>
      <c r="D20" s="87"/>
      <c r="E20" s="87"/>
      <c r="F20" s="87"/>
      <c r="G20" s="87"/>
      <c r="H20" s="87"/>
      <c r="I20" s="87"/>
      <c r="J20" s="87"/>
      <c r="K20" s="87"/>
      <c r="L20" s="87"/>
      <c r="M20" s="87"/>
      <c r="N20" s="87"/>
      <c r="O20" s="87"/>
      <c r="P20" s="87"/>
      <c r="Q20" s="87"/>
      <c r="R20" s="87"/>
    </row>
    <row r="21" spans="1:18" hidden="1">
      <c r="A21" s="87"/>
      <c r="B21" s="87"/>
      <c r="C21" s="87"/>
      <c r="D21" s="87"/>
      <c r="E21" s="87"/>
      <c r="F21" s="87"/>
      <c r="G21" s="87"/>
      <c r="H21" s="87"/>
      <c r="I21" s="87"/>
      <c r="J21" s="87"/>
      <c r="K21" s="87"/>
      <c r="L21" s="87"/>
      <c r="M21" s="87"/>
      <c r="N21" s="87"/>
      <c r="O21" s="87"/>
      <c r="P21" s="87"/>
      <c r="Q21" s="87"/>
      <c r="R21" s="87"/>
    </row>
    <row r="22" spans="1:18" hidden="1">
      <c r="A22" s="87"/>
      <c r="B22" s="87"/>
      <c r="C22" s="87"/>
      <c r="D22" s="87"/>
      <c r="E22" s="87"/>
      <c r="F22" s="87"/>
      <c r="G22" s="87"/>
      <c r="H22" s="87"/>
      <c r="I22" s="87"/>
      <c r="J22" s="87"/>
      <c r="K22" s="87"/>
      <c r="L22" s="87"/>
      <c r="M22" s="87"/>
      <c r="N22" s="87"/>
      <c r="O22" s="87"/>
      <c r="P22" s="87"/>
      <c r="Q22" s="87"/>
      <c r="R22" s="87"/>
    </row>
    <row r="23" spans="1:18" hidden="1">
      <c r="A23" s="87"/>
      <c r="B23" s="87"/>
      <c r="C23" s="87"/>
      <c r="D23" s="87"/>
      <c r="E23" s="87"/>
      <c r="F23" s="87"/>
      <c r="G23" s="87"/>
      <c r="H23" s="87"/>
      <c r="I23" s="87"/>
      <c r="J23" s="87"/>
      <c r="K23" s="87"/>
      <c r="L23" s="87"/>
      <c r="M23" s="87"/>
      <c r="N23" s="87"/>
      <c r="O23" s="87"/>
      <c r="P23" s="87"/>
      <c r="Q23" s="87"/>
      <c r="R23" s="87"/>
    </row>
    <row r="24" spans="1:18" hidden="1">
      <c r="A24" s="87"/>
      <c r="B24" s="87"/>
      <c r="C24" s="87"/>
      <c r="D24" s="87"/>
      <c r="E24" s="87"/>
      <c r="F24" s="87"/>
      <c r="G24" s="87"/>
      <c r="H24" s="87"/>
      <c r="I24" s="87"/>
      <c r="J24" s="87"/>
      <c r="K24" s="87"/>
      <c r="L24" s="87"/>
      <c r="M24" s="87"/>
      <c r="N24" s="87"/>
      <c r="O24" s="87"/>
      <c r="P24" s="87"/>
      <c r="Q24" s="87"/>
      <c r="R24" s="87"/>
    </row>
    <row r="25" spans="1:18" hidden="1">
      <c r="A25" s="87"/>
      <c r="B25" s="87"/>
      <c r="C25" s="87"/>
      <c r="D25" s="87"/>
      <c r="E25" s="87"/>
      <c r="F25" s="87"/>
      <c r="G25" s="87"/>
      <c r="H25" s="87"/>
      <c r="I25" s="87"/>
      <c r="J25" s="87"/>
      <c r="K25" s="87"/>
      <c r="L25" s="87"/>
      <c r="M25" s="87"/>
      <c r="N25" s="87"/>
      <c r="O25" s="87"/>
      <c r="P25" s="87"/>
      <c r="Q25" s="87"/>
      <c r="R25" s="87"/>
    </row>
    <row r="26" spans="1:18" hidden="1">
      <c r="A26" s="87"/>
      <c r="B26" s="87"/>
      <c r="C26" s="87"/>
      <c r="D26" s="87"/>
      <c r="E26" s="87"/>
      <c r="F26" s="87"/>
      <c r="G26" s="87"/>
      <c r="H26" s="87"/>
      <c r="I26" s="87"/>
      <c r="J26" s="87"/>
      <c r="K26" s="87"/>
      <c r="L26" s="87"/>
      <c r="M26" s="87"/>
      <c r="N26" s="87"/>
      <c r="O26" s="87"/>
      <c r="P26" s="87"/>
      <c r="Q26" s="87"/>
      <c r="R26" s="87"/>
    </row>
    <row r="27" spans="1:18" hidden="1">
      <c r="A27" s="87"/>
      <c r="B27" s="87"/>
      <c r="C27" s="87"/>
      <c r="D27" s="87"/>
      <c r="E27" s="87"/>
      <c r="F27" s="87"/>
      <c r="G27" s="87"/>
      <c r="H27" s="87"/>
      <c r="I27" s="87"/>
      <c r="J27" s="87"/>
      <c r="K27" s="87"/>
      <c r="L27" s="87"/>
      <c r="M27" s="87"/>
      <c r="N27" s="87"/>
      <c r="O27" s="87"/>
      <c r="P27" s="87"/>
      <c r="Q27" s="87"/>
      <c r="R27" s="87"/>
    </row>
    <row r="28" spans="1:18" hidden="1">
      <c r="A28" s="87"/>
      <c r="B28" s="87"/>
      <c r="C28" s="87"/>
      <c r="D28" s="87"/>
      <c r="E28" s="87"/>
      <c r="F28" s="87"/>
      <c r="G28" s="87"/>
      <c r="H28" s="87"/>
      <c r="I28" s="87"/>
      <c r="J28" s="87"/>
      <c r="K28" s="87"/>
      <c r="L28" s="87"/>
      <c r="M28" s="87"/>
      <c r="N28" s="87"/>
      <c r="O28" s="87"/>
      <c r="P28" s="87"/>
      <c r="Q28" s="87"/>
      <c r="R28" s="87"/>
    </row>
    <row r="29" spans="1:18" hidden="1">
      <c r="A29" s="87"/>
      <c r="B29" s="87"/>
      <c r="C29" s="87"/>
      <c r="D29" s="87"/>
      <c r="E29" s="87"/>
      <c r="F29" s="87"/>
      <c r="G29" s="87"/>
      <c r="H29" s="87"/>
      <c r="I29" s="87"/>
      <c r="J29" s="87"/>
      <c r="K29" s="87"/>
      <c r="L29" s="87"/>
      <c r="M29" s="87"/>
      <c r="N29" s="87"/>
      <c r="O29" s="87"/>
      <c r="P29" s="87"/>
      <c r="Q29" s="87"/>
      <c r="R29" s="87"/>
    </row>
    <row r="30" spans="1:18" hidden="1">
      <c r="A30" s="87"/>
      <c r="B30" s="87"/>
      <c r="C30" s="87"/>
      <c r="D30" s="87"/>
      <c r="E30" s="87"/>
      <c r="F30" s="87"/>
      <c r="G30" s="87"/>
      <c r="H30" s="87"/>
      <c r="I30" s="87"/>
      <c r="J30" s="87"/>
      <c r="K30" s="87"/>
      <c r="L30" s="87"/>
      <c r="M30" s="87"/>
      <c r="N30" s="87"/>
      <c r="O30" s="87"/>
      <c r="P30" s="87"/>
      <c r="Q30" s="87"/>
      <c r="R30" s="87"/>
    </row>
    <row r="31" spans="1:18" hidden="1">
      <c r="A31" s="87"/>
      <c r="B31" s="87"/>
      <c r="C31" s="87"/>
      <c r="D31" s="87"/>
      <c r="E31" s="87"/>
      <c r="F31" s="87"/>
      <c r="G31" s="87"/>
      <c r="H31" s="87"/>
      <c r="I31" s="87"/>
      <c r="J31" s="87"/>
      <c r="K31" s="87"/>
      <c r="L31" s="87"/>
      <c r="M31" s="87"/>
      <c r="N31" s="87"/>
      <c r="O31" s="87"/>
      <c r="P31" s="87"/>
      <c r="Q31" s="87"/>
      <c r="R31" s="87"/>
    </row>
    <row r="32" spans="1:18" hidden="1">
      <c r="A32" s="87"/>
      <c r="B32" s="87"/>
      <c r="C32" s="87"/>
      <c r="D32" s="87"/>
      <c r="E32" s="87"/>
      <c r="F32" s="87"/>
      <c r="G32" s="87"/>
      <c r="H32" s="87"/>
      <c r="I32" s="87"/>
      <c r="J32" s="87"/>
      <c r="K32" s="87"/>
      <c r="L32" s="87"/>
      <c r="M32" s="87"/>
      <c r="N32" s="87"/>
      <c r="O32" s="87"/>
      <c r="P32" s="87"/>
      <c r="Q32" s="87"/>
      <c r="R32" s="87"/>
    </row>
    <row r="33" spans="1:18" hidden="1">
      <c r="A33" s="87"/>
      <c r="B33" s="87"/>
      <c r="C33" s="87"/>
      <c r="D33" s="87"/>
      <c r="E33" s="87"/>
      <c r="F33" s="87"/>
      <c r="G33" s="87"/>
      <c r="H33" s="87"/>
      <c r="I33" s="87"/>
      <c r="J33" s="87"/>
      <c r="K33" s="87"/>
      <c r="L33" s="87"/>
      <c r="M33" s="87"/>
      <c r="N33" s="87"/>
      <c r="O33" s="87"/>
      <c r="P33" s="87"/>
      <c r="Q33" s="87"/>
      <c r="R33" s="87"/>
    </row>
    <row r="34" spans="1:18" hidden="1">
      <c r="A34" s="87"/>
      <c r="B34" s="87"/>
      <c r="C34" s="87"/>
      <c r="D34" s="87"/>
      <c r="E34" s="87"/>
      <c r="F34" s="87"/>
      <c r="G34" s="87"/>
      <c r="H34" s="87"/>
      <c r="I34" s="87"/>
      <c r="J34" s="87"/>
      <c r="K34" s="87"/>
      <c r="L34" s="87"/>
      <c r="M34" s="87"/>
      <c r="N34" s="87"/>
      <c r="O34" s="87"/>
      <c r="P34" s="87"/>
      <c r="Q34" s="87"/>
      <c r="R34" s="87"/>
    </row>
    <row r="35" spans="1:18" hidden="1">
      <c r="A35" s="87"/>
      <c r="B35" s="87"/>
      <c r="C35" s="87"/>
      <c r="D35" s="87"/>
      <c r="E35" s="87"/>
      <c r="F35" s="87"/>
      <c r="G35" s="87"/>
      <c r="H35" s="87"/>
      <c r="I35" s="87"/>
      <c r="J35" s="87"/>
      <c r="K35" s="87"/>
      <c r="L35" s="87"/>
      <c r="M35" s="87"/>
      <c r="N35" s="87"/>
      <c r="O35" s="87"/>
      <c r="P35" s="87"/>
      <c r="Q35" s="87"/>
      <c r="R35" s="87"/>
    </row>
    <row r="36" spans="1:18" hidden="1">
      <c r="A36" s="87"/>
      <c r="B36" s="87"/>
      <c r="C36" s="87"/>
      <c r="D36" s="87"/>
      <c r="E36" s="87"/>
      <c r="F36" s="87"/>
      <c r="G36" s="87"/>
      <c r="H36" s="87"/>
      <c r="I36" s="87"/>
      <c r="J36" s="87"/>
      <c r="K36" s="87"/>
      <c r="L36" s="87"/>
      <c r="M36" s="87"/>
      <c r="N36" s="87"/>
      <c r="O36" s="87"/>
      <c r="P36" s="87"/>
      <c r="Q36" s="87"/>
      <c r="R36" s="87"/>
    </row>
    <row r="37" spans="1:18" hidden="1">
      <c r="A37" s="87"/>
      <c r="B37" s="87"/>
      <c r="C37" s="87"/>
      <c r="D37" s="87"/>
      <c r="E37" s="87"/>
      <c r="F37" s="87"/>
      <c r="G37" s="87"/>
      <c r="H37" s="87"/>
      <c r="I37" s="87"/>
      <c r="J37" s="87"/>
      <c r="K37" s="87"/>
      <c r="L37" s="87"/>
      <c r="M37" s="87"/>
      <c r="N37" s="87"/>
      <c r="O37" s="87"/>
      <c r="P37" s="87"/>
      <c r="Q37" s="87"/>
      <c r="R37" s="87"/>
    </row>
    <row r="38" spans="1:18" hidden="1">
      <c r="A38" s="87"/>
      <c r="B38" s="87"/>
      <c r="C38" s="87"/>
      <c r="D38" s="87"/>
      <c r="E38" s="87"/>
      <c r="F38" s="87"/>
      <c r="G38" s="87"/>
      <c r="H38" s="87"/>
      <c r="I38" s="87"/>
      <c r="J38" s="87"/>
      <c r="K38" s="87"/>
      <c r="L38" s="87"/>
      <c r="M38" s="87"/>
      <c r="N38" s="87"/>
      <c r="O38" s="87"/>
      <c r="P38" s="87"/>
      <c r="Q38" s="87"/>
      <c r="R38" s="87"/>
    </row>
    <row r="39" spans="1:18" hidden="1">
      <c r="A39" s="87"/>
      <c r="B39" s="87"/>
      <c r="C39" s="87"/>
      <c r="D39" s="87"/>
      <c r="E39" s="87"/>
      <c r="F39" s="87"/>
      <c r="G39" s="87"/>
      <c r="H39" s="87"/>
      <c r="I39" s="87"/>
      <c r="J39" s="87"/>
      <c r="K39" s="87"/>
      <c r="L39" s="87"/>
      <c r="M39" s="87"/>
      <c r="N39" s="87"/>
      <c r="O39" s="87"/>
      <c r="P39" s="87"/>
      <c r="Q39" s="87"/>
      <c r="R39" s="87"/>
    </row>
    <row r="40" spans="1:18" hidden="1">
      <c r="A40" s="87"/>
      <c r="B40" s="87"/>
      <c r="C40" s="87"/>
      <c r="D40" s="87"/>
      <c r="E40" s="87"/>
      <c r="F40" s="87"/>
      <c r="G40" s="87"/>
      <c r="H40" s="87"/>
      <c r="I40" s="87"/>
      <c r="J40" s="87"/>
      <c r="K40" s="87"/>
      <c r="L40" s="87"/>
      <c r="M40" s="87"/>
      <c r="N40" s="87"/>
      <c r="O40" s="87"/>
      <c r="P40" s="87"/>
      <c r="Q40" s="87"/>
      <c r="R40" s="87"/>
    </row>
    <row r="41" spans="1:18" hidden="1">
      <c r="A41" s="87"/>
      <c r="B41" s="87"/>
      <c r="C41" s="87"/>
      <c r="D41" s="87"/>
      <c r="E41" s="87"/>
      <c r="F41" s="87"/>
      <c r="G41" s="87"/>
      <c r="H41" s="87"/>
      <c r="I41" s="87"/>
      <c r="J41" s="87"/>
      <c r="K41" s="87"/>
      <c r="L41" s="87"/>
      <c r="M41" s="87"/>
      <c r="N41" s="87"/>
      <c r="O41" s="87"/>
      <c r="P41" s="87"/>
      <c r="Q41" s="87"/>
      <c r="R41" s="87"/>
    </row>
    <row r="42" spans="1:18" hidden="1">
      <c r="A42" s="87"/>
      <c r="B42" s="87"/>
      <c r="C42" s="87"/>
      <c r="D42" s="87"/>
      <c r="E42" s="87"/>
      <c r="F42" s="87"/>
      <c r="G42" s="87"/>
      <c r="H42" s="87"/>
      <c r="I42" s="87"/>
      <c r="J42" s="87"/>
      <c r="K42" s="87"/>
      <c r="L42" s="87"/>
      <c r="M42" s="87"/>
      <c r="N42" s="87"/>
      <c r="O42" s="87"/>
      <c r="P42" s="87"/>
      <c r="Q42" s="87"/>
      <c r="R42" s="87"/>
    </row>
    <row r="43" spans="1:18" hidden="1">
      <c r="A43" s="87"/>
      <c r="B43" s="87"/>
      <c r="C43" s="87"/>
      <c r="D43" s="87"/>
      <c r="E43" s="87"/>
      <c r="F43" s="87"/>
      <c r="G43" s="87"/>
      <c r="H43" s="87"/>
      <c r="I43" s="87"/>
      <c r="J43" s="87"/>
      <c r="K43" s="87"/>
      <c r="L43" s="87"/>
      <c r="M43" s="87"/>
      <c r="N43" s="87"/>
      <c r="O43" s="87"/>
      <c r="P43" s="87"/>
      <c r="Q43" s="87"/>
      <c r="R43" s="87"/>
    </row>
    <row r="44" spans="1:18" hidden="1">
      <c r="A44" s="87"/>
      <c r="B44" s="87"/>
      <c r="C44" s="87"/>
      <c r="D44" s="87"/>
      <c r="E44" s="87"/>
      <c r="F44" s="87"/>
      <c r="G44" s="87"/>
      <c r="H44" s="87"/>
      <c r="I44" s="87"/>
      <c r="J44" s="87"/>
      <c r="K44" s="87"/>
      <c r="L44" s="87"/>
      <c r="M44" s="87"/>
      <c r="N44" s="87"/>
      <c r="O44" s="87"/>
      <c r="P44" s="87"/>
      <c r="Q44" s="87"/>
      <c r="R44" s="87"/>
    </row>
    <row r="45" spans="1:18" hidden="1">
      <c r="A45" s="87"/>
      <c r="B45" s="87"/>
      <c r="C45" s="87"/>
      <c r="D45" s="87"/>
      <c r="E45" s="87"/>
      <c r="F45" s="87"/>
      <c r="G45" s="87"/>
      <c r="H45" s="87"/>
      <c r="I45" s="87"/>
      <c r="J45" s="87"/>
      <c r="K45" s="87"/>
      <c r="L45" s="87"/>
      <c r="M45" s="87"/>
      <c r="N45" s="87"/>
      <c r="O45" s="87"/>
      <c r="P45" s="87"/>
      <c r="Q45" s="87"/>
      <c r="R45" s="87"/>
    </row>
    <row r="46" spans="1:18" hidden="1">
      <c r="A46" s="87"/>
      <c r="B46" s="87"/>
      <c r="C46" s="87"/>
      <c r="D46" s="87"/>
      <c r="E46" s="87"/>
      <c r="F46" s="87"/>
      <c r="G46" s="87"/>
      <c r="H46" s="87"/>
      <c r="I46" s="87"/>
      <c r="J46" s="87"/>
      <c r="K46" s="87"/>
      <c r="L46" s="87"/>
      <c r="M46" s="87"/>
      <c r="N46" s="87"/>
      <c r="O46" s="87"/>
      <c r="P46" s="87"/>
      <c r="Q46" s="87"/>
      <c r="R46" s="87"/>
    </row>
    <row r="47" spans="1:18" hidden="1">
      <c r="A47" s="87"/>
      <c r="B47" s="87"/>
      <c r="C47" s="87"/>
      <c r="D47" s="87"/>
      <c r="E47" s="87"/>
      <c r="F47" s="87"/>
      <c r="G47" s="87"/>
      <c r="H47" s="87"/>
      <c r="I47" s="87"/>
      <c r="J47" s="87"/>
      <c r="K47" s="87"/>
      <c r="L47" s="87"/>
      <c r="M47" s="87"/>
      <c r="N47" s="87"/>
      <c r="O47" s="87"/>
      <c r="P47" s="87"/>
      <c r="Q47" s="87"/>
      <c r="R47" s="87"/>
    </row>
    <row r="48" spans="1:18" hidden="1">
      <c r="A48" s="87"/>
      <c r="B48" s="87"/>
      <c r="C48" s="87"/>
      <c r="D48" s="87"/>
      <c r="E48" s="87"/>
      <c r="F48" s="87"/>
      <c r="G48" s="87"/>
      <c r="H48" s="87"/>
      <c r="I48" s="87"/>
      <c r="J48" s="87"/>
      <c r="K48" s="87"/>
      <c r="L48" s="87"/>
      <c r="M48" s="87"/>
      <c r="N48" s="87"/>
      <c r="O48" s="87"/>
      <c r="P48" s="87"/>
      <c r="Q48" s="87"/>
      <c r="R48" s="87"/>
    </row>
    <row r="49" spans="1:18" hidden="1">
      <c r="A49" s="87"/>
      <c r="B49" s="87"/>
      <c r="C49" s="87"/>
      <c r="D49" s="87"/>
      <c r="E49" s="87"/>
      <c r="F49" s="87"/>
      <c r="G49" s="87"/>
      <c r="H49" s="87"/>
      <c r="I49" s="87"/>
      <c r="J49" s="87"/>
      <c r="K49" s="87"/>
      <c r="L49" s="87"/>
      <c r="M49" s="87"/>
      <c r="N49" s="87"/>
      <c r="O49" s="87"/>
      <c r="P49" s="87"/>
      <c r="Q49" s="87"/>
      <c r="R49" s="87"/>
    </row>
    <row r="50" spans="1:18" hidden="1">
      <c r="A50" s="87"/>
      <c r="B50" s="87"/>
      <c r="C50" s="87"/>
      <c r="D50" s="87"/>
      <c r="E50" s="87"/>
      <c r="F50" s="87"/>
      <c r="G50" s="87"/>
      <c r="H50" s="87"/>
      <c r="I50" s="87"/>
      <c r="J50" s="87"/>
      <c r="K50" s="87"/>
      <c r="L50" s="87"/>
      <c r="M50" s="87"/>
      <c r="N50" s="87"/>
      <c r="O50" s="87"/>
      <c r="P50" s="87"/>
      <c r="Q50" s="87"/>
      <c r="R50" s="87"/>
    </row>
    <row r="51" spans="1:18" hidden="1">
      <c r="A51" s="87"/>
      <c r="B51" s="87"/>
      <c r="C51" s="87"/>
      <c r="D51" s="87"/>
      <c r="E51" s="87"/>
      <c r="F51" s="87"/>
      <c r="G51" s="87"/>
      <c r="H51" s="87"/>
      <c r="I51" s="87"/>
      <c r="J51" s="87"/>
      <c r="K51" s="87"/>
      <c r="L51" s="87"/>
      <c r="M51" s="87"/>
      <c r="N51" s="87"/>
      <c r="O51" s="87"/>
      <c r="P51" s="87"/>
      <c r="Q51" s="87"/>
      <c r="R51" s="87"/>
    </row>
    <row r="52" spans="1:18" hidden="1">
      <c r="A52" s="87"/>
      <c r="B52" s="87"/>
      <c r="C52" s="87"/>
      <c r="D52" s="87"/>
      <c r="E52" s="87"/>
      <c r="F52" s="87"/>
      <c r="G52" s="87"/>
      <c r="H52" s="87"/>
      <c r="I52" s="87"/>
      <c r="J52" s="87"/>
      <c r="K52" s="87"/>
      <c r="L52" s="87"/>
      <c r="M52" s="87"/>
      <c r="N52" s="87"/>
      <c r="O52" s="87"/>
      <c r="P52" s="87"/>
      <c r="Q52" s="87"/>
      <c r="R52" s="87"/>
    </row>
    <row r="53" spans="1:18" hidden="1">
      <c r="A53" s="87"/>
      <c r="B53" s="87"/>
      <c r="C53" s="87"/>
      <c r="D53" s="87"/>
      <c r="E53" s="87"/>
      <c r="F53" s="87"/>
      <c r="G53" s="87"/>
      <c r="H53" s="87"/>
      <c r="I53" s="87"/>
      <c r="J53" s="87"/>
      <c r="K53" s="87"/>
      <c r="L53" s="87"/>
      <c r="M53" s="87"/>
      <c r="N53" s="87"/>
      <c r="O53" s="87"/>
      <c r="P53" s="87"/>
      <c r="Q53" s="87"/>
      <c r="R53" s="87"/>
    </row>
    <row r="54" spans="1:18" hidden="1">
      <c r="A54" s="87"/>
      <c r="B54" s="87"/>
      <c r="C54" s="87"/>
      <c r="D54" s="87"/>
      <c r="E54" s="87"/>
      <c r="F54" s="87"/>
      <c r="G54" s="87"/>
      <c r="H54" s="87"/>
      <c r="I54" s="87"/>
      <c r="J54" s="87"/>
      <c r="K54" s="87"/>
      <c r="L54" s="87"/>
      <c r="M54" s="87"/>
      <c r="N54" s="87"/>
      <c r="O54" s="87"/>
      <c r="P54" s="87"/>
      <c r="Q54" s="87"/>
      <c r="R54" s="87"/>
    </row>
    <row r="55" spans="1:18" hidden="1">
      <c r="A55" s="87"/>
      <c r="B55" s="87"/>
      <c r="C55" s="87"/>
      <c r="D55" s="87"/>
      <c r="E55" s="87"/>
      <c r="F55" s="87"/>
      <c r="G55" s="87"/>
      <c r="H55" s="87"/>
      <c r="I55" s="87"/>
      <c r="J55" s="87"/>
      <c r="K55" s="87"/>
      <c r="L55" s="87"/>
      <c r="M55" s="87"/>
      <c r="N55" s="87"/>
      <c r="O55" s="87"/>
      <c r="P55" s="87"/>
      <c r="Q55" s="87"/>
      <c r="R55" s="87"/>
    </row>
    <row r="56" spans="1:18" hidden="1">
      <c r="A56" s="87"/>
      <c r="B56" s="87"/>
      <c r="C56" s="87"/>
      <c r="D56" s="87"/>
      <c r="E56" s="87"/>
      <c r="F56" s="87"/>
      <c r="G56" s="87"/>
      <c r="H56" s="87"/>
      <c r="I56" s="87"/>
      <c r="J56" s="87"/>
      <c r="K56" s="87"/>
      <c r="L56" s="87"/>
      <c r="M56" s="87"/>
      <c r="N56" s="87"/>
      <c r="O56" s="87"/>
      <c r="P56" s="87"/>
      <c r="Q56" s="87"/>
      <c r="R56" s="87"/>
    </row>
    <row r="57" spans="1:18" hidden="1">
      <c r="A57" s="87"/>
      <c r="B57" s="87"/>
      <c r="C57" s="87"/>
      <c r="D57" s="87"/>
      <c r="E57" s="87"/>
      <c r="F57" s="87"/>
      <c r="G57" s="87"/>
      <c r="H57" s="87"/>
      <c r="I57" s="87"/>
      <c r="J57" s="87"/>
      <c r="K57" s="87"/>
      <c r="L57" s="87"/>
      <c r="M57" s="87"/>
      <c r="N57" s="87"/>
      <c r="O57" s="87"/>
      <c r="P57" s="87"/>
      <c r="Q57" s="87"/>
      <c r="R57" s="87"/>
    </row>
    <row r="58" spans="1:18" hidden="1">
      <c r="A58" s="87"/>
      <c r="B58" s="87"/>
      <c r="C58" s="87"/>
      <c r="D58" s="87"/>
      <c r="E58" s="87"/>
      <c r="F58" s="87"/>
      <c r="G58" s="87"/>
      <c r="H58" s="87"/>
      <c r="I58" s="87"/>
      <c r="J58" s="87"/>
      <c r="K58" s="87"/>
      <c r="L58" s="87"/>
      <c r="M58" s="87"/>
      <c r="N58" s="87"/>
      <c r="O58" s="87"/>
      <c r="P58" s="87"/>
      <c r="Q58" s="87"/>
      <c r="R58" s="87"/>
    </row>
    <row r="59" spans="1:18" hidden="1">
      <c r="A59" s="87"/>
      <c r="B59" s="87"/>
      <c r="C59" s="87"/>
      <c r="D59" s="87"/>
      <c r="E59" s="87"/>
      <c r="F59" s="87"/>
      <c r="G59" s="87"/>
      <c r="H59" s="87"/>
      <c r="I59" s="87"/>
      <c r="J59" s="87"/>
      <c r="K59" s="87"/>
      <c r="L59" s="87"/>
      <c r="M59" s="87"/>
      <c r="N59" s="87"/>
      <c r="O59" s="87"/>
      <c r="P59" s="87"/>
      <c r="Q59" s="87"/>
      <c r="R59" s="87"/>
    </row>
    <row r="60" spans="1:18" hidden="1">
      <c r="A60" s="87"/>
      <c r="B60" s="87"/>
      <c r="C60" s="87"/>
      <c r="D60" s="87"/>
      <c r="E60" s="87"/>
      <c r="F60" s="87"/>
      <c r="G60" s="87"/>
      <c r="H60" s="87"/>
      <c r="I60" s="87"/>
      <c r="J60" s="87"/>
      <c r="K60" s="87"/>
      <c r="L60" s="87"/>
      <c r="M60" s="87"/>
      <c r="N60" s="87"/>
      <c r="O60" s="87"/>
      <c r="P60" s="87"/>
      <c r="Q60" s="87"/>
      <c r="R60" s="87"/>
    </row>
    <row r="61" spans="1:18" hidden="1">
      <c r="A61" s="87"/>
      <c r="B61" s="87"/>
      <c r="C61" s="87"/>
      <c r="D61" s="87"/>
      <c r="E61" s="87"/>
      <c r="F61" s="87"/>
      <c r="G61" s="87"/>
      <c r="H61" s="87"/>
      <c r="I61" s="87"/>
      <c r="J61" s="87"/>
      <c r="K61" s="87"/>
      <c r="L61" s="87"/>
      <c r="M61" s="87"/>
      <c r="N61" s="87"/>
      <c r="O61" s="87"/>
      <c r="P61" s="87"/>
      <c r="Q61" s="87"/>
      <c r="R61" s="87"/>
    </row>
    <row r="62" spans="1:18" hidden="1">
      <c r="A62" s="87"/>
      <c r="B62" s="87"/>
      <c r="C62" s="87"/>
      <c r="D62" s="87"/>
      <c r="E62" s="87"/>
      <c r="F62" s="87"/>
      <c r="G62" s="87"/>
      <c r="H62" s="87"/>
      <c r="I62" s="87"/>
      <c r="J62" s="87"/>
      <c r="K62" s="87"/>
      <c r="L62" s="87"/>
      <c r="M62" s="87"/>
      <c r="N62" s="87"/>
      <c r="O62" s="87"/>
      <c r="P62" s="87"/>
      <c r="Q62" s="87"/>
      <c r="R62" s="87"/>
    </row>
    <row r="63" spans="1:18" hidden="1">
      <c r="A63" s="87"/>
      <c r="B63" s="87"/>
      <c r="C63" s="87"/>
      <c r="D63" s="87"/>
      <c r="E63" s="87"/>
      <c r="F63" s="87"/>
      <c r="G63" s="87"/>
      <c r="H63" s="87"/>
      <c r="I63" s="87"/>
      <c r="J63" s="87"/>
      <c r="K63" s="87"/>
      <c r="L63" s="87"/>
      <c r="M63" s="87"/>
      <c r="N63" s="87"/>
      <c r="O63" s="87"/>
      <c r="P63" s="87"/>
      <c r="Q63" s="87"/>
      <c r="R63" s="87"/>
    </row>
    <row r="64" spans="1:18" hidden="1">
      <c r="A64" s="87"/>
      <c r="B64" s="87"/>
      <c r="C64" s="87"/>
      <c r="D64" s="87"/>
      <c r="E64" s="87"/>
      <c r="F64" s="87"/>
      <c r="G64" s="87"/>
      <c r="H64" s="87"/>
      <c r="I64" s="87"/>
      <c r="J64" s="87"/>
      <c r="K64" s="87"/>
      <c r="L64" s="87"/>
      <c r="M64" s="87"/>
      <c r="N64" s="87"/>
      <c r="O64" s="87"/>
      <c r="P64" s="87"/>
      <c r="Q64" s="87"/>
      <c r="R64" s="87"/>
    </row>
    <row r="65" spans="1:18" hidden="1">
      <c r="A65" s="87"/>
      <c r="B65" s="87"/>
      <c r="C65" s="87"/>
      <c r="D65" s="87"/>
      <c r="E65" s="87"/>
      <c r="F65" s="87"/>
      <c r="G65" s="87"/>
      <c r="H65" s="87"/>
      <c r="I65" s="87"/>
      <c r="J65" s="87"/>
      <c r="K65" s="87"/>
      <c r="L65" s="87"/>
      <c r="M65" s="87"/>
      <c r="N65" s="87"/>
      <c r="O65" s="87"/>
      <c r="P65" s="87"/>
      <c r="Q65" s="87"/>
      <c r="R65" s="87"/>
    </row>
    <row r="66" spans="1:18" hidden="1">
      <c r="A66" s="87"/>
      <c r="B66" s="87"/>
      <c r="C66" s="87"/>
      <c r="D66" s="87"/>
      <c r="E66" s="87"/>
      <c r="F66" s="87"/>
      <c r="G66" s="87"/>
      <c r="H66" s="87"/>
      <c r="I66" s="87"/>
      <c r="J66" s="87"/>
      <c r="K66" s="87"/>
      <c r="L66" s="87"/>
      <c r="M66" s="87"/>
      <c r="N66" s="87"/>
      <c r="O66" s="87"/>
      <c r="P66" s="87"/>
      <c r="Q66" s="87"/>
      <c r="R66" s="87"/>
    </row>
    <row r="67" spans="1:18" hidden="1">
      <c r="A67" s="87"/>
      <c r="B67" s="87"/>
      <c r="C67" s="87"/>
      <c r="D67" s="87"/>
      <c r="E67" s="87"/>
      <c r="F67" s="87"/>
      <c r="G67" s="87"/>
      <c r="H67" s="87"/>
      <c r="I67" s="87"/>
      <c r="J67" s="87"/>
      <c r="K67" s="87"/>
      <c r="L67" s="87"/>
      <c r="M67" s="87"/>
      <c r="N67" s="87"/>
      <c r="O67" s="87"/>
      <c r="P67" s="87"/>
      <c r="Q67" s="87"/>
      <c r="R67" s="87"/>
    </row>
    <row r="68" spans="1:18" hidden="1">
      <c r="A68" s="87"/>
      <c r="B68" s="87"/>
      <c r="C68" s="87"/>
      <c r="D68" s="87"/>
      <c r="E68" s="87"/>
      <c r="F68" s="87"/>
      <c r="G68" s="87"/>
      <c r="H68" s="87"/>
      <c r="I68" s="87"/>
      <c r="J68" s="87"/>
      <c r="K68" s="87"/>
      <c r="L68" s="87"/>
      <c r="M68" s="87"/>
      <c r="N68" s="87"/>
      <c r="O68" s="87"/>
      <c r="P68" s="87"/>
      <c r="Q68" s="87"/>
      <c r="R68" s="87"/>
    </row>
    <row r="69" spans="1:18" hidden="1">
      <c r="A69" s="87"/>
      <c r="B69" s="87"/>
      <c r="C69" s="87"/>
      <c r="D69" s="87"/>
      <c r="E69" s="87"/>
      <c r="F69" s="87"/>
      <c r="G69" s="87"/>
      <c r="H69" s="87"/>
      <c r="I69" s="87"/>
      <c r="J69" s="87"/>
      <c r="K69" s="87"/>
      <c r="L69" s="87"/>
      <c r="M69" s="87"/>
      <c r="N69" s="87"/>
      <c r="O69" s="87"/>
      <c r="P69" s="87"/>
      <c r="Q69" s="87"/>
      <c r="R69" s="87"/>
    </row>
    <row r="70" spans="1:18" hidden="1">
      <c r="A70" s="87"/>
      <c r="B70" s="87"/>
      <c r="C70" s="87"/>
      <c r="D70" s="87"/>
      <c r="E70" s="87"/>
      <c r="F70" s="87"/>
      <c r="G70" s="87"/>
      <c r="H70" s="87"/>
      <c r="I70" s="87"/>
      <c r="J70" s="87"/>
      <c r="K70" s="87"/>
      <c r="L70" s="87"/>
      <c r="M70" s="87"/>
      <c r="N70" s="87"/>
      <c r="O70" s="87"/>
      <c r="P70" s="87"/>
      <c r="Q70" s="87"/>
      <c r="R70" s="87"/>
    </row>
    <row r="71" spans="1:18" hidden="1">
      <c r="A71" s="87"/>
      <c r="B71" s="87"/>
      <c r="C71" s="87"/>
      <c r="D71" s="87"/>
      <c r="E71" s="87"/>
      <c r="F71" s="87"/>
      <c r="G71" s="87"/>
      <c r="H71" s="87"/>
      <c r="I71" s="87"/>
      <c r="J71" s="87"/>
      <c r="K71" s="87"/>
      <c r="L71" s="87"/>
      <c r="M71" s="87"/>
      <c r="N71" s="87"/>
      <c r="O71" s="87"/>
      <c r="P71" s="87"/>
      <c r="Q71" s="87"/>
      <c r="R71" s="87"/>
    </row>
    <row r="72" spans="1:18" hidden="1">
      <c r="A72" s="87"/>
      <c r="B72" s="87"/>
      <c r="C72" s="87"/>
      <c r="D72" s="87"/>
      <c r="E72" s="87"/>
      <c r="F72" s="87"/>
      <c r="G72" s="87"/>
      <c r="H72" s="87"/>
      <c r="I72" s="87"/>
      <c r="J72" s="87"/>
      <c r="K72" s="87"/>
      <c r="L72" s="87"/>
      <c r="M72" s="87"/>
      <c r="N72" s="87"/>
      <c r="O72" s="87"/>
      <c r="P72" s="87"/>
      <c r="Q72" s="87"/>
      <c r="R72" s="87"/>
    </row>
    <row r="73" spans="1:18" hidden="1">
      <c r="A73" s="87"/>
      <c r="B73" s="87"/>
      <c r="C73" s="87"/>
      <c r="D73" s="87"/>
      <c r="E73" s="87"/>
      <c r="F73" s="87"/>
      <c r="G73" s="87"/>
      <c r="H73" s="87"/>
      <c r="I73" s="87"/>
      <c r="J73" s="87"/>
      <c r="K73" s="87"/>
      <c r="L73" s="87"/>
      <c r="M73" s="87"/>
      <c r="N73" s="87"/>
      <c r="O73" s="87"/>
      <c r="P73" s="87"/>
      <c r="Q73" s="87"/>
      <c r="R73" s="87"/>
    </row>
    <row r="74" spans="1:18" hidden="1">
      <c r="A74" s="87"/>
      <c r="B74" s="87"/>
      <c r="C74" s="87"/>
      <c r="D74" s="87"/>
      <c r="E74" s="87"/>
      <c r="F74" s="87"/>
      <c r="G74" s="87"/>
      <c r="H74" s="87"/>
      <c r="I74" s="87"/>
      <c r="J74" s="87"/>
      <c r="K74" s="87"/>
      <c r="L74" s="87"/>
      <c r="M74" s="87"/>
      <c r="N74" s="87"/>
      <c r="O74" s="87"/>
      <c r="P74" s="87"/>
      <c r="Q74" s="87"/>
      <c r="R74" s="87"/>
    </row>
    <row r="75" spans="1:18" hidden="1">
      <c r="A75" s="87"/>
      <c r="B75" s="87"/>
      <c r="C75" s="87"/>
      <c r="D75" s="87"/>
      <c r="E75" s="87"/>
      <c r="F75" s="87"/>
      <c r="G75" s="87"/>
      <c r="H75" s="87"/>
      <c r="I75" s="87"/>
      <c r="J75" s="87"/>
      <c r="K75" s="87"/>
      <c r="L75" s="87"/>
      <c r="M75" s="87"/>
      <c r="N75" s="87"/>
      <c r="O75" s="87"/>
      <c r="P75" s="87"/>
      <c r="Q75" s="87"/>
      <c r="R75" s="87"/>
    </row>
    <row r="76" spans="1:18" hidden="1">
      <c r="A76" s="87"/>
      <c r="B76" s="87"/>
      <c r="C76" s="87"/>
      <c r="D76" s="87"/>
      <c r="E76" s="87"/>
      <c r="F76" s="87"/>
      <c r="G76" s="87"/>
      <c r="H76" s="87"/>
      <c r="I76" s="87"/>
      <c r="J76" s="87"/>
      <c r="K76" s="87"/>
      <c r="L76" s="87"/>
      <c r="M76" s="87"/>
      <c r="N76" s="87"/>
      <c r="O76" s="87"/>
      <c r="P76" s="87"/>
      <c r="Q76" s="87"/>
      <c r="R76" s="87"/>
    </row>
    <row r="77" spans="1:18" hidden="1">
      <c r="A77" s="87"/>
      <c r="B77" s="87"/>
      <c r="C77" s="87"/>
      <c r="D77" s="87"/>
      <c r="E77" s="87"/>
      <c r="F77" s="87"/>
      <c r="G77" s="87"/>
      <c r="H77" s="87"/>
      <c r="I77" s="87"/>
      <c r="J77" s="87"/>
      <c r="K77" s="87"/>
      <c r="L77" s="87"/>
      <c r="M77" s="87"/>
      <c r="N77" s="87"/>
      <c r="O77" s="87"/>
      <c r="P77" s="87"/>
      <c r="Q77" s="87"/>
      <c r="R77" s="87"/>
    </row>
    <row r="78" spans="1:18" hidden="1">
      <c r="A78" s="87"/>
      <c r="B78" s="87"/>
      <c r="C78" s="87"/>
      <c r="D78" s="87"/>
      <c r="E78" s="87"/>
      <c r="F78" s="87"/>
      <c r="G78" s="87"/>
      <c r="H78" s="87"/>
      <c r="I78" s="87"/>
      <c r="J78" s="87"/>
      <c r="K78" s="87"/>
      <c r="L78" s="87"/>
      <c r="M78" s="87"/>
      <c r="N78" s="87"/>
      <c r="O78" s="87"/>
      <c r="P78" s="87"/>
      <c r="Q78" s="87"/>
      <c r="R78" s="87"/>
    </row>
    <row r="79" spans="1:18" hidden="1">
      <c r="A79" s="87"/>
      <c r="B79" s="87"/>
      <c r="C79" s="87"/>
      <c r="D79" s="87"/>
      <c r="E79" s="87"/>
      <c r="F79" s="87"/>
      <c r="G79" s="87"/>
      <c r="H79" s="87"/>
      <c r="I79" s="87"/>
      <c r="J79" s="87"/>
      <c r="K79" s="87"/>
      <c r="L79" s="87"/>
      <c r="M79" s="87"/>
      <c r="N79" s="87"/>
      <c r="O79" s="87"/>
      <c r="P79" s="87"/>
      <c r="Q79" s="87"/>
      <c r="R79" s="87"/>
    </row>
    <row r="80" spans="1:18" hidden="1">
      <c r="A80" s="87"/>
      <c r="B80" s="87"/>
      <c r="C80" s="87"/>
      <c r="D80" s="87"/>
      <c r="E80" s="87"/>
      <c r="F80" s="87"/>
      <c r="G80" s="87"/>
      <c r="H80" s="87"/>
      <c r="I80" s="87"/>
      <c r="J80" s="87"/>
      <c r="K80" s="87"/>
      <c r="L80" s="87"/>
      <c r="M80" s="87"/>
      <c r="N80" s="87"/>
      <c r="O80" s="87"/>
      <c r="P80" s="87"/>
      <c r="Q80" s="87"/>
      <c r="R80" s="87"/>
    </row>
    <row r="81" spans="1:18" hidden="1">
      <c r="A81" s="87"/>
      <c r="B81" s="87"/>
      <c r="C81" s="87"/>
      <c r="D81" s="87"/>
      <c r="E81" s="87"/>
      <c r="F81" s="87"/>
      <c r="G81" s="87"/>
      <c r="H81" s="87"/>
      <c r="I81" s="87"/>
      <c r="J81" s="87"/>
      <c r="K81" s="87"/>
      <c r="L81" s="87"/>
      <c r="M81" s="87"/>
      <c r="N81" s="87"/>
      <c r="O81" s="87"/>
      <c r="P81" s="87"/>
      <c r="Q81" s="87"/>
      <c r="R81" s="87"/>
    </row>
    <row r="82" spans="1:18" hidden="1">
      <c r="A82" s="87"/>
      <c r="B82" s="87"/>
      <c r="C82" s="87"/>
      <c r="D82" s="87"/>
      <c r="E82" s="87"/>
      <c r="F82" s="87"/>
      <c r="G82" s="87"/>
      <c r="H82" s="87"/>
      <c r="I82" s="87"/>
      <c r="J82" s="87"/>
      <c r="K82" s="87"/>
      <c r="L82" s="87"/>
      <c r="M82" s="87"/>
      <c r="N82" s="87"/>
      <c r="O82" s="87"/>
      <c r="P82" s="87"/>
      <c r="Q82" s="87"/>
      <c r="R82" s="87"/>
    </row>
    <row r="83" spans="1:18" hidden="1">
      <c r="A83" s="87"/>
      <c r="B83" s="87"/>
      <c r="C83" s="87"/>
      <c r="D83" s="87"/>
      <c r="E83" s="87"/>
      <c r="F83" s="87"/>
      <c r="G83" s="87"/>
      <c r="H83" s="87"/>
      <c r="I83" s="87"/>
      <c r="J83" s="87"/>
      <c r="K83" s="87"/>
      <c r="L83" s="87"/>
      <c r="M83" s="87"/>
      <c r="N83" s="87"/>
      <c r="O83" s="87"/>
      <c r="P83" s="87"/>
      <c r="Q83" s="87"/>
      <c r="R83" s="87"/>
    </row>
    <row r="84" spans="1:18" hidden="1">
      <c r="A84" s="87"/>
      <c r="B84" s="87"/>
      <c r="C84" s="87"/>
      <c r="D84" s="87"/>
      <c r="E84" s="87"/>
      <c r="F84" s="87"/>
      <c r="G84" s="87"/>
      <c r="H84" s="87"/>
      <c r="I84" s="87"/>
      <c r="J84" s="87"/>
      <c r="K84" s="87"/>
      <c r="L84" s="87"/>
      <c r="M84" s="87"/>
      <c r="N84" s="87"/>
      <c r="O84" s="87"/>
      <c r="P84" s="87"/>
      <c r="Q84" s="87"/>
      <c r="R84" s="87"/>
    </row>
    <row r="85" spans="1:18" hidden="1">
      <c r="A85" s="87"/>
      <c r="B85" s="87"/>
      <c r="C85" s="87"/>
      <c r="D85" s="87"/>
      <c r="E85" s="87"/>
      <c r="F85" s="87"/>
      <c r="G85" s="87"/>
      <c r="H85" s="87"/>
      <c r="I85" s="87"/>
      <c r="J85" s="87"/>
      <c r="K85" s="87"/>
      <c r="L85" s="87"/>
      <c r="M85" s="87"/>
      <c r="N85" s="87"/>
      <c r="O85" s="87"/>
      <c r="P85" s="87"/>
      <c r="Q85" s="87"/>
      <c r="R85" s="87"/>
    </row>
    <row r="86" spans="1:18" hidden="1">
      <c r="A86" s="87"/>
      <c r="B86" s="87"/>
      <c r="C86" s="87"/>
      <c r="D86" s="87"/>
      <c r="E86" s="87"/>
      <c r="F86" s="87"/>
      <c r="G86" s="87"/>
      <c r="H86" s="87"/>
      <c r="I86" s="87"/>
      <c r="J86" s="87"/>
      <c r="K86" s="87"/>
      <c r="L86" s="87"/>
      <c r="M86" s="87"/>
      <c r="N86" s="87"/>
      <c r="O86" s="87"/>
      <c r="P86" s="87"/>
      <c r="Q86" s="87"/>
      <c r="R86" s="87"/>
    </row>
    <row r="87" spans="1:18" hidden="1">
      <c r="A87" s="87"/>
      <c r="B87" s="87"/>
      <c r="C87" s="87"/>
      <c r="D87" s="87"/>
      <c r="E87" s="87"/>
      <c r="F87" s="87"/>
      <c r="G87" s="87"/>
      <c r="H87" s="87"/>
      <c r="I87" s="87"/>
      <c r="J87" s="87"/>
      <c r="K87" s="87"/>
      <c r="L87" s="87"/>
      <c r="M87" s="87"/>
      <c r="N87" s="87"/>
      <c r="O87" s="87"/>
      <c r="P87" s="87"/>
      <c r="Q87" s="87"/>
      <c r="R87" s="87"/>
    </row>
    <row r="88" spans="1:18" hidden="1">
      <c r="A88" s="87"/>
      <c r="B88" s="87"/>
      <c r="C88" s="87"/>
      <c r="D88" s="87"/>
      <c r="E88" s="87"/>
      <c r="F88" s="87"/>
      <c r="G88" s="87"/>
      <c r="H88" s="87"/>
      <c r="I88" s="87"/>
      <c r="J88" s="87"/>
      <c r="K88" s="87"/>
      <c r="L88" s="87"/>
      <c r="M88" s="87"/>
      <c r="N88" s="87"/>
      <c r="O88" s="87"/>
      <c r="P88" s="87"/>
      <c r="Q88" s="87"/>
      <c r="R88" s="87"/>
    </row>
    <row r="89" spans="1:18" hidden="1">
      <c r="A89" s="87"/>
      <c r="B89" s="87"/>
      <c r="C89" s="87"/>
      <c r="D89" s="87"/>
      <c r="E89" s="87"/>
      <c r="F89" s="87"/>
      <c r="G89" s="87"/>
      <c r="H89" s="87"/>
      <c r="I89" s="87"/>
      <c r="J89" s="87"/>
      <c r="K89" s="87"/>
      <c r="L89" s="87"/>
      <c r="M89" s="87"/>
      <c r="N89" s="87"/>
      <c r="O89" s="87"/>
      <c r="P89" s="87"/>
      <c r="Q89" s="87"/>
      <c r="R89" s="87"/>
    </row>
    <row r="90" spans="1:18" hidden="1">
      <c r="A90" s="87"/>
      <c r="B90" s="87"/>
      <c r="C90" s="87"/>
      <c r="D90" s="87"/>
      <c r="E90" s="87"/>
      <c r="F90" s="87"/>
      <c r="G90" s="87"/>
      <c r="H90" s="87"/>
      <c r="I90" s="87"/>
      <c r="J90" s="87"/>
      <c r="K90" s="87"/>
      <c r="L90" s="87"/>
      <c r="M90" s="87"/>
      <c r="N90" s="87"/>
      <c r="O90" s="87"/>
      <c r="P90" s="87"/>
      <c r="Q90" s="87"/>
      <c r="R90" s="87"/>
    </row>
    <row r="91" spans="1:18" hidden="1">
      <c r="A91" s="87"/>
      <c r="B91" s="87"/>
      <c r="C91" s="87"/>
      <c r="D91" s="87"/>
      <c r="E91" s="87"/>
      <c r="F91" s="87"/>
      <c r="G91" s="87"/>
      <c r="H91" s="87"/>
      <c r="I91" s="87"/>
      <c r="J91" s="87"/>
      <c r="K91" s="87"/>
      <c r="L91" s="87"/>
      <c r="M91" s="87"/>
      <c r="N91" s="87"/>
      <c r="O91" s="87"/>
      <c r="P91" s="87"/>
      <c r="Q91" s="87"/>
      <c r="R91" s="87"/>
    </row>
    <row r="92" spans="1:18" hidden="1">
      <c r="A92" s="87"/>
      <c r="B92" s="87"/>
      <c r="C92" s="87"/>
      <c r="D92" s="87"/>
      <c r="E92" s="87"/>
      <c r="F92" s="87"/>
      <c r="G92" s="87"/>
      <c r="H92" s="87"/>
      <c r="I92" s="87"/>
      <c r="J92" s="87"/>
      <c r="K92" s="87"/>
      <c r="L92" s="87"/>
      <c r="M92" s="87"/>
      <c r="N92" s="87"/>
      <c r="O92" s="87"/>
      <c r="P92" s="87"/>
      <c r="Q92" s="87"/>
      <c r="R92" s="87"/>
    </row>
    <row r="93" spans="1:18" hidden="1">
      <c r="A93" s="87"/>
      <c r="B93" s="87"/>
      <c r="C93" s="87"/>
      <c r="D93" s="87"/>
      <c r="E93" s="87"/>
      <c r="F93" s="87"/>
      <c r="G93" s="87"/>
      <c r="H93" s="87"/>
      <c r="I93" s="87"/>
      <c r="J93" s="87"/>
      <c r="K93" s="87"/>
      <c r="L93" s="87"/>
      <c r="M93" s="87"/>
      <c r="N93" s="87"/>
      <c r="O93" s="87"/>
      <c r="P93" s="87"/>
      <c r="Q93" s="87"/>
      <c r="R93" s="87"/>
    </row>
    <row r="94" spans="1:18" hidden="1">
      <c r="A94" s="87"/>
      <c r="B94" s="87"/>
      <c r="C94" s="87"/>
      <c r="D94" s="87"/>
      <c r="E94" s="87"/>
      <c r="F94" s="87"/>
      <c r="G94" s="87"/>
      <c r="H94" s="87"/>
      <c r="I94" s="87"/>
      <c r="J94" s="87"/>
      <c r="K94" s="87"/>
      <c r="L94" s="87"/>
      <c r="M94" s="87"/>
      <c r="N94" s="87"/>
      <c r="O94" s="87"/>
      <c r="P94" s="87"/>
      <c r="Q94" s="87"/>
      <c r="R94" s="87"/>
    </row>
    <row r="95" spans="1:18" hidden="1">
      <c r="A95" s="87"/>
      <c r="B95" s="87"/>
      <c r="C95" s="87"/>
      <c r="D95" s="87"/>
      <c r="E95" s="87"/>
      <c r="F95" s="87"/>
      <c r="G95" s="87"/>
      <c r="H95" s="87"/>
      <c r="I95" s="87"/>
      <c r="J95" s="87"/>
      <c r="K95" s="87"/>
      <c r="L95" s="87"/>
      <c r="M95" s="87"/>
      <c r="N95" s="87"/>
      <c r="O95" s="87"/>
      <c r="P95" s="87"/>
      <c r="Q95" s="87"/>
      <c r="R95" s="87"/>
    </row>
    <row r="96" spans="1:18" hidden="1">
      <c r="A96" s="87"/>
      <c r="B96" s="87"/>
      <c r="C96" s="87"/>
      <c r="D96" s="87"/>
      <c r="E96" s="87"/>
      <c r="F96" s="87"/>
      <c r="G96" s="87"/>
      <c r="H96" s="87"/>
      <c r="I96" s="87"/>
      <c r="J96" s="87"/>
      <c r="K96" s="87"/>
      <c r="L96" s="87"/>
      <c r="M96" s="87"/>
      <c r="N96" s="87"/>
      <c r="O96" s="87"/>
      <c r="P96" s="87"/>
      <c r="Q96" s="87"/>
      <c r="R96" s="87"/>
    </row>
    <row r="97" spans="1:18" hidden="1">
      <c r="A97" s="87"/>
      <c r="B97" s="87"/>
      <c r="C97" s="87"/>
      <c r="D97" s="87"/>
      <c r="E97" s="87"/>
      <c r="F97" s="87"/>
      <c r="G97" s="87"/>
      <c r="H97" s="87"/>
      <c r="I97" s="87"/>
      <c r="J97" s="87"/>
      <c r="K97" s="87"/>
      <c r="L97" s="87"/>
      <c r="M97" s="87"/>
      <c r="N97" s="87"/>
      <c r="O97" s="87"/>
      <c r="P97" s="87"/>
      <c r="Q97" s="87"/>
      <c r="R97" s="87"/>
    </row>
    <row r="98" spans="1:18" hidden="1">
      <c r="A98" s="87"/>
      <c r="B98" s="87"/>
      <c r="C98" s="87"/>
      <c r="D98" s="87"/>
      <c r="E98" s="87"/>
      <c r="F98" s="87"/>
      <c r="G98" s="87"/>
      <c r="H98" s="87"/>
      <c r="I98" s="87"/>
      <c r="J98" s="87"/>
      <c r="K98" s="87"/>
      <c r="L98" s="87"/>
      <c r="M98" s="87"/>
      <c r="N98" s="87"/>
      <c r="O98" s="87"/>
      <c r="P98" s="87"/>
      <c r="Q98" s="87"/>
      <c r="R98" s="87"/>
    </row>
    <row r="99" spans="1:18" hidden="1">
      <c r="A99" s="87"/>
      <c r="B99" s="87"/>
      <c r="C99" s="87"/>
      <c r="D99" s="87"/>
      <c r="E99" s="87"/>
      <c r="F99" s="87"/>
      <c r="G99" s="87"/>
      <c r="H99" s="87"/>
      <c r="I99" s="87"/>
      <c r="J99" s="87"/>
      <c r="K99" s="87"/>
      <c r="L99" s="87"/>
      <c r="M99" s="87"/>
      <c r="N99" s="87"/>
      <c r="O99" s="87"/>
      <c r="P99" s="87"/>
      <c r="Q99" s="87"/>
      <c r="R99" s="87"/>
    </row>
    <row r="100" spans="1:18" hidden="1">
      <c r="A100" s="87"/>
      <c r="B100" s="87"/>
      <c r="C100" s="87"/>
      <c r="D100" s="87"/>
      <c r="E100" s="87"/>
      <c r="F100" s="87"/>
      <c r="G100" s="87"/>
      <c r="H100" s="87"/>
      <c r="I100" s="87"/>
      <c r="J100" s="87"/>
      <c r="K100" s="87"/>
      <c r="L100" s="87"/>
      <c r="M100" s="87"/>
      <c r="N100" s="87"/>
      <c r="O100" s="87"/>
      <c r="P100" s="87"/>
      <c r="Q100" s="87"/>
      <c r="R100" s="87"/>
    </row>
    <row r="101" spans="1:18" hidden="1">
      <c r="A101" s="87"/>
      <c r="B101" s="87"/>
      <c r="C101" s="87"/>
      <c r="D101" s="87"/>
      <c r="E101" s="87"/>
      <c r="F101" s="87"/>
      <c r="G101" s="87"/>
      <c r="H101" s="87"/>
      <c r="I101" s="87"/>
      <c r="J101" s="87"/>
      <c r="K101" s="87"/>
      <c r="L101" s="87"/>
      <c r="M101" s="87"/>
      <c r="N101" s="87"/>
      <c r="O101" s="87"/>
      <c r="P101" s="87"/>
      <c r="Q101" s="87"/>
      <c r="R101" s="87"/>
    </row>
    <row r="102" spans="1:18" hidden="1">
      <c r="A102" s="87"/>
      <c r="B102" s="87"/>
      <c r="C102" s="87"/>
      <c r="D102" s="87"/>
      <c r="E102" s="87"/>
      <c r="F102" s="87"/>
      <c r="G102" s="87"/>
      <c r="H102" s="87"/>
      <c r="I102" s="87"/>
      <c r="J102" s="87"/>
      <c r="K102" s="87"/>
      <c r="L102" s="87"/>
      <c r="M102" s="87"/>
      <c r="N102" s="87"/>
      <c r="O102" s="87"/>
      <c r="P102" s="87"/>
      <c r="Q102" s="87"/>
      <c r="R102" s="87"/>
    </row>
    <row r="103" spans="1:18" hidden="1">
      <c r="A103" s="87"/>
      <c r="B103" s="87"/>
      <c r="C103" s="87"/>
      <c r="D103" s="87"/>
      <c r="E103" s="87"/>
      <c r="F103" s="87"/>
      <c r="G103" s="87"/>
      <c r="H103" s="87"/>
      <c r="I103" s="87"/>
      <c r="J103" s="87"/>
      <c r="K103" s="87"/>
      <c r="L103" s="87"/>
      <c r="M103" s="87"/>
      <c r="N103" s="87"/>
      <c r="O103" s="87"/>
      <c r="P103" s="87"/>
      <c r="Q103" s="87"/>
      <c r="R103" s="87"/>
    </row>
    <row r="104" spans="1:18" hidden="1">
      <c r="A104" s="87"/>
      <c r="B104" s="87"/>
      <c r="C104" s="87"/>
      <c r="D104" s="87"/>
      <c r="E104" s="87"/>
      <c r="F104" s="87"/>
      <c r="G104" s="87"/>
      <c r="H104" s="87"/>
      <c r="I104" s="87"/>
      <c r="J104" s="87"/>
      <c r="K104" s="87"/>
      <c r="L104" s="87"/>
      <c r="M104" s="87"/>
      <c r="N104" s="87"/>
      <c r="O104" s="87"/>
      <c r="P104" s="87"/>
      <c r="Q104" s="87"/>
      <c r="R104" s="87"/>
    </row>
    <row r="105" spans="1:18" hidden="1">
      <c r="A105" s="87"/>
      <c r="B105" s="87"/>
      <c r="C105" s="87"/>
      <c r="D105" s="87"/>
      <c r="E105" s="87"/>
      <c r="F105" s="87"/>
      <c r="G105" s="87"/>
      <c r="H105" s="87"/>
      <c r="I105" s="87"/>
      <c r="J105" s="87"/>
      <c r="K105" s="87"/>
      <c r="L105" s="87"/>
      <c r="M105" s="87"/>
      <c r="N105" s="87"/>
      <c r="O105" s="87"/>
      <c r="P105" s="87"/>
      <c r="Q105" s="87"/>
      <c r="R105" s="87"/>
    </row>
    <row r="106" spans="1:18" hidden="1">
      <c r="A106" s="87"/>
      <c r="B106" s="87"/>
      <c r="C106" s="87"/>
      <c r="D106" s="87"/>
      <c r="E106" s="87"/>
      <c r="F106" s="87"/>
      <c r="G106" s="87"/>
      <c r="H106" s="87"/>
      <c r="I106" s="87"/>
      <c r="J106" s="87"/>
      <c r="K106" s="87"/>
      <c r="L106" s="87"/>
      <c r="M106" s="87"/>
      <c r="N106" s="87"/>
      <c r="O106" s="87"/>
      <c r="P106" s="87"/>
      <c r="Q106" s="87"/>
      <c r="R106" s="87"/>
    </row>
    <row r="107" spans="1:18" hidden="1">
      <c r="A107" s="87"/>
      <c r="B107" s="87"/>
      <c r="C107" s="87"/>
      <c r="D107" s="87"/>
      <c r="E107" s="87"/>
      <c r="F107" s="87"/>
      <c r="G107" s="87"/>
      <c r="H107" s="87"/>
      <c r="I107" s="87"/>
      <c r="J107" s="87"/>
      <c r="K107" s="87"/>
      <c r="L107" s="87"/>
      <c r="M107" s="87"/>
      <c r="N107" s="87"/>
      <c r="O107" s="87"/>
      <c r="P107" s="87"/>
      <c r="Q107" s="87"/>
      <c r="R107" s="87"/>
    </row>
    <row r="108" spans="1:18" hidden="1">
      <c r="A108" s="87"/>
      <c r="B108" s="87"/>
      <c r="C108" s="87"/>
      <c r="D108" s="87"/>
      <c r="E108" s="87"/>
      <c r="F108" s="87"/>
      <c r="G108" s="87"/>
      <c r="H108" s="87"/>
      <c r="I108" s="87"/>
      <c r="J108" s="87"/>
      <c r="K108" s="87"/>
      <c r="L108" s="87"/>
      <c r="M108" s="87"/>
      <c r="N108" s="87"/>
      <c r="O108" s="87"/>
      <c r="P108" s="87"/>
      <c r="Q108" s="87"/>
      <c r="R108" s="87"/>
    </row>
    <row r="109" spans="1:18" hidden="1">
      <c r="A109" s="87"/>
      <c r="B109" s="87"/>
      <c r="C109" s="87"/>
      <c r="D109" s="87"/>
      <c r="E109" s="87"/>
      <c r="F109" s="87"/>
      <c r="G109" s="87"/>
      <c r="H109" s="87"/>
      <c r="I109" s="87"/>
      <c r="J109" s="87"/>
      <c r="K109" s="87"/>
      <c r="L109" s="87"/>
      <c r="M109" s="87"/>
      <c r="N109" s="87"/>
      <c r="O109" s="87"/>
      <c r="P109" s="87"/>
      <c r="Q109" s="87"/>
      <c r="R109" s="87"/>
    </row>
    <row r="110" spans="1:18" hidden="1">
      <c r="A110" s="87"/>
      <c r="B110" s="87"/>
      <c r="C110" s="87"/>
      <c r="D110" s="87"/>
      <c r="E110" s="87"/>
      <c r="F110" s="87"/>
      <c r="G110" s="87"/>
      <c r="H110" s="87"/>
      <c r="I110" s="87"/>
      <c r="J110" s="87"/>
      <c r="K110" s="87"/>
      <c r="L110" s="87"/>
      <c r="M110" s="87"/>
      <c r="N110" s="87"/>
      <c r="O110" s="87"/>
      <c r="P110" s="87"/>
      <c r="Q110" s="87"/>
      <c r="R110" s="87"/>
    </row>
    <row r="111" spans="1:18" hidden="1">
      <c r="A111" s="87"/>
      <c r="B111" s="87"/>
      <c r="C111" s="87"/>
      <c r="D111" s="87"/>
      <c r="E111" s="87"/>
      <c r="F111" s="87"/>
      <c r="G111" s="87"/>
      <c r="H111" s="87"/>
      <c r="I111" s="87"/>
      <c r="J111" s="87"/>
      <c r="K111" s="87"/>
      <c r="L111" s="87"/>
      <c r="M111" s="87"/>
      <c r="N111" s="87"/>
      <c r="O111" s="87"/>
      <c r="P111" s="87"/>
      <c r="Q111" s="87"/>
      <c r="R111" s="87"/>
    </row>
    <row r="112" spans="1:18" hidden="1">
      <c r="A112" s="87"/>
      <c r="B112" s="87"/>
      <c r="C112" s="87"/>
      <c r="D112" s="87"/>
      <c r="E112" s="87"/>
      <c r="F112" s="87"/>
      <c r="G112" s="87"/>
      <c r="H112" s="87"/>
      <c r="I112" s="87"/>
      <c r="J112" s="87"/>
      <c r="K112" s="87"/>
      <c r="L112" s="87"/>
      <c r="M112" s="87"/>
      <c r="N112" s="87"/>
      <c r="O112" s="87"/>
      <c r="P112" s="87"/>
      <c r="Q112" s="87"/>
      <c r="R112" s="87"/>
    </row>
    <row r="113" spans="1:18" hidden="1">
      <c r="A113" s="87"/>
      <c r="B113" s="87"/>
      <c r="C113" s="87"/>
      <c r="D113" s="87"/>
      <c r="E113" s="87"/>
      <c r="F113" s="87"/>
      <c r="G113" s="87"/>
      <c r="H113" s="87"/>
      <c r="I113" s="87"/>
      <c r="J113" s="87"/>
      <c r="K113" s="87"/>
      <c r="L113" s="87"/>
      <c r="M113" s="87"/>
      <c r="N113" s="87"/>
      <c r="O113" s="87"/>
      <c r="P113" s="87"/>
      <c r="Q113" s="87"/>
      <c r="R113" s="87"/>
    </row>
    <row r="114" spans="1:18" hidden="1">
      <c r="A114" s="87"/>
      <c r="B114" s="87"/>
      <c r="C114" s="87"/>
      <c r="D114" s="87"/>
      <c r="E114" s="87"/>
      <c r="F114" s="87"/>
      <c r="G114" s="87"/>
      <c r="H114" s="87"/>
      <c r="I114" s="87"/>
      <c r="J114" s="87"/>
      <c r="K114" s="87"/>
      <c r="L114" s="87"/>
      <c r="M114" s="87"/>
      <c r="N114" s="87"/>
      <c r="O114" s="87"/>
      <c r="P114" s="87"/>
      <c r="Q114" s="87"/>
      <c r="R114" s="87"/>
    </row>
    <row r="115" spans="1:18" hidden="1">
      <c r="A115" s="87"/>
      <c r="B115" s="87"/>
      <c r="C115" s="87"/>
      <c r="D115" s="87"/>
      <c r="E115" s="87"/>
      <c r="F115" s="87"/>
      <c r="G115" s="87"/>
      <c r="H115" s="87"/>
      <c r="I115" s="87"/>
      <c r="J115" s="87"/>
      <c r="K115" s="87"/>
      <c r="L115" s="87"/>
      <c r="M115" s="87"/>
      <c r="N115" s="87"/>
      <c r="O115" s="87"/>
      <c r="P115" s="87"/>
      <c r="Q115" s="87"/>
      <c r="R115" s="87"/>
    </row>
    <row r="116" spans="1:18" hidden="1">
      <c r="A116" s="87"/>
      <c r="B116" s="87"/>
      <c r="C116" s="87"/>
      <c r="D116" s="87"/>
      <c r="E116" s="87"/>
      <c r="F116" s="87"/>
      <c r="G116" s="87"/>
      <c r="H116" s="87"/>
      <c r="I116" s="87"/>
      <c r="J116" s="87"/>
      <c r="K116" s="87"/>
      <c r="L116" s="87"/>
      <c r="M116" s="87"/>
      <c r="N116" s="87"/>
      <c r="O116" s="87"/>
      <c r="P116" s="87"/>
      <c r="Q116" s="87"/>
      <c r="R116" s="87"/>
    </row>
  </sheetData>
  <sheetProtection algorithmName="SHA-512" hashValue="Y/66Q33dzoLgFwTc7DlbbQSyuvp2hOga5grFgrx8BbceTClpy6xbI3+wpVF7AkQn/XZF71jFnNN0GgVisCIPvw==" saltValue="rwMvyulPIXl+KsD+gXwxNg==" spinCount="100000" sheet="1" objects="1" scenarios="1" selectLockedCells="1"/>
  <mergeCells count="6">
    <mergeCell ref="B10:Q10"/>
    <mergeCell ref="B8:Q8"/>
    <mergeCell ref="A7:R7"/>
    <mergeCell ref="A6:R6"/>
    <mergeCell ref="A1:R5"/>
    <mergeCell ref="B9:Q9"/>
  </mergeCells>
  <phoneticPr fontId="2" type="noConversion"/>
  <hyperlinks>
    <hyperlink ref="B10" r:id="rId1" display="For further information, please download the accompanying report."/>
    <hyperlink ref="B10:Q10" r:id="rId2" display="Para mais informações, faça o download do relatório neste link. "/>
  </hyperlinks>
  <pageMargins left="0.7" right="0.45" top="0.75" bottom="0.75" header="0.3" footer="0.3"/>
  <pageSetup orientation="portrait" horizontalDpi="4294967292" verticalDpi="4294967292" r:id="rId3"/>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sheetPr codeName="Sheet11"/>
  <dimension ref="A1:M42"/>
  <sheetViews>
    <sheetView showGridLines="0" showRowColHeaders="0" zoomScaleNormal="100" zoomScaleSheetLayoutView="100" workbookViewId="0">
      <selection activeCell="B10" sqref="B10"/>
    </sheetView>
  </sheetViews>
  <sheetFormatPr defaultColWidth="0" defaultRowHeight="409.5" customHeight="1" zeroHeight="1"/>
  <cols>
    <col min="1" max="1" width="2.85546875" customWidth="1"/>
    <col min="2" max="2" width="41.42578125" customWidth="1"/>
    <col min="3" max="10" width="8.42578125" customWidth="1"/>
    <col min="11" max="11" width="19.140625" customWidth="1"/>
    <col min="12" max="12" width="1.28515625" customWidth="1"/>
    <col min="13" max="13" width="8.42578125" hidden="1" customWidth="1"/>
  </cols>
  <sheetData>
    <row r="1" spans="1:13" ht="15">
      <c r="A1" s="296"/>
      <c r="B1" s="296"/>
      <c r="C1" s="296"/>
      <c r="D1" s="296"/>
      <c r="E1" s="296"/>
      <c r="F1" s="296"/>
      <c r="G1" s="296"/>
      <c r="H1" s="296"/>
      <c r="I1" s="296"/>
      <c r="J1" s="296"/>
      <c r="K1" s="296"/>
      <c r="L1" s="296"/>
      <c r="M1" s="296"/>
    </row>
    <row r="2" spans="1:13" ht="15">
      <c r="A2" s="296"/>
      <c r="B2" s="296"/>
      <c r="C2" s="296"/>
      <c r="D2" s="296"/>
      <c r="E2" s="296"/>
      <c r="F2" s="296"/>
      <c r="G2" s="296"/>
      <c r="H2" s="296"/>
      <c r="I2" s="296"/>
      <c r="J2" s="296"/>
      <c r="K2" s="296"/>
      <c r="L2" s="296"/>
      <c r="M2" s="296"/>
    </row>
    <row r="3" spans="1:13" ht="15">
      <c r="A3" s="296"/>
      <c r="B3" s="296"/>
      <c r="C3" s="296"/>
      <c r="D3" s="296"/>
      <c r="E3" s="296"/>
      <c r="F3" s="296"/>
      <c r="G3" s="296"/>
      <c r="H3" s="296"/>
      <c r="I3" s="296"/>
      <c r="J3" s="296"/>
      <c r="K3" s="296"/>
      <c r="L3" s="296"/>
      <c r="M3" s="296"/>
    </row>
    <row r="4" spans="1:13" ht="15">
      <c r="A4" s="296"/>
      <c r="B4" s="296"/>
      <c r="C4" s="296"/>
      <c r="D4" s="296"/>
      <c r="E4" s="296"/>
      <c r="F4" s="296"/>
      <c r="G4" s="296"/>
      <c r="H4" s="296"/>
      <c r="I4" s="296"/>
      <c r="J4" s="296"/>
      <c r="K4" s="296"/>
      <c r="L4" s="296"/>
      <c r="M4" s="296"/>
    </row>
    <row r="5" spans="1:13" s="2" customFormat="1" ht="28.5">
      <c r="A5" s="282"/>
      <c r="B5" s="293" t="s">
        <v>297</v>
      </c>
      <c r="C5" s="294"/>
      <c r="D5" s="294"/>
      <c r="E5" s="294"/>
      <c r="F5" s="294"/>
      <c r="G5" s="294"/>
      <c r="H5" s="294"/>
      <c r="I5" s="294"/>
      <c r="J5" s="294"/>
      <c r="K5" s="294"/>
      <c r="L5" s="282"/>
      <c r="M5" s="282"/>
    </row>
    <row r="6" spans="1:13" s="2" customFormat="1" ht="51.75" customHeight="1">
      <c r="A6" s="90"/>
      <c r="B6" s="354" t="s">
        <v>298</v>
      </c>
      <c r="C6" s="354"/>
      <c r="D6" s="354"/>
      <c r="E6" s="354"/>
      <c r="F6" s="354"/>
      <c r="G6" s="354"/>
      <c r="H6" s="354"/>
      <c r="I6" s="354"/>
      <c r="J6" s="354"/>
      <c r="K6" s="354"/>
      <c r="L6" s="283"/>
      <c r="M6" s="283"/>
    </row>
    <row r="7" spans="1:13" s="2" customFormat="1" ht="18.75" customHeight="1">
      <c r="A7" s="90"/>
      <c r="B7" s="355" t="s">
        <v>299</v>
      </c>
      <c r="C7" s="355"/>
      <c r="D7" s="355"/>
      <c r="E7" s="355"/>
      <c r="F7" s="355"/>
      <c r="G7" s="355"/>
      <c r="H7" s="355"/>
      <c r="I7" s="355"/>
      <c r="J7" s="355"/>
      <c r="K7" s="355"/>
      <c r="L7" s="71"/>
      <c r="M7" s="71"/>
    </row>
    <row r="8" spans="1:13" s="1" customFormat="1" ht="9" customHeight="1">
      <c r="A8" s="86"/>
      <c r="B8" s="284"/>
      <c r="C8" s="284"/>
      <c r="D8" s="284"/>
      <c r="E8" s="284"/>
      <c r="F8" s="284"/>
      <c r="G8" s="284"/>
      <c r="H8" s="284"/>
      <c r="I8" s="284"/>
      <c r="J8" s="284"/>
      <c r="K8" s="284"/>
      <c r="L8" s="284"/>
      <c r="M8" s="86"/>
    </row>
    <row r="9" spans="1:13" s="1" customFormat="1" ht="18.75" customHeight="1">
      <c r="A9" s="86"/>
      <c r="B9" s="285" t="s">
        <v>300</v>
      </c>
      <c r="C9" s="353" t="s">
        <v>301</v>
      </c>
      <c r="D9" s="353"/>
      <c r="E9" s="353"/>
      <c r="F9" s="353"/>
      <c r="G9" s="353"/>
      <c r="H9" s="353"/>
      <c r="I9" s="353"/>
      <c r="J9" s="353"/>
      <c r="K9" s="353"/>
      <c r="L9" s="286"/>
      <c r="M9" s="86"/>
    </row>
    <row r="10" spans="1:13" s="1" customFormat="1" ht="159" customHeight="1">
      <c r="A10" s="86"/>
      <c r="B10" s="94"/>
      <c r="C10" s="352" t="str">
        <f>IF(ISBLANK(B10),"Selecione um termo no menu da célula ao lado.", VLOOKUP(B10,glossary_lookup!$A$1:$B$80,2,FALSE))</f>
        <v>Selecione um termo no menu da célula ao lado.</v>
      </c>
      <c r="D10" s="352"/>
      <c r="E10" s="352"/>
      <c r="F10" s="352"/>
      <c r="G10" s="352"/>
      <c r="H10" s="352"/>
      <c r="I10" s="352"/>
      <c r="J10" s="352"/>
      <c r="K10" s="352"/>
      <c r="L10" s="286"/>
      <c r="M10" s="86"/>
    </row>
    <row r="11" spans="1:13" s="1" customFormat="1" ht="9.75" customHeight="1">
      <c r="A11" s="86"/>
      <c r="B11" s="286"/>
      <c r="C11" s="351"/>
      <c r="D11" s="351"/>
      <c r="E11" s="351"/>
      <c r="F11" s="351"/>
      <c r="G11" s="351"/>
      <c r="H11" s="351"/>
      <c r="I11" s="351"/>
      <c r="J11" s="351"/>
      <c r="K11" s="351"/>
      <c r="L11" s="286"/>
      <c r="M11" s="86"/>
    </row>
    <row r="12" spans="1:13" s="1" customFormat="1" ht="18" hidden="1" customHeight="1">
      <c r="B12" s="44"/>
      <c r="C12" s="350"/>
      <c r="D12" s="350"/>
      <c r="E12" s="350"/>
      <c r="F12" s="350"/>
      <c r="G12" s="350"/>
      <c r="H12" s="350"/>
      <c r="I12" s="350"/>
      <c r="J12" s="350"/>
      <c r="K12" s="350"/>
      <c r="L12" s="44"/>
    </row>
    <row r="13" spans="1:13" s="1" customFormat="1" ht="18" hidden="1" customHeight="1">
      <c r="B13" s="44"/>
      <c r="C13" s="350"/>
      <c r="D13" s="350"/>
      <c r="E13" s="350"/>
      <c r="F13" s="350"/>
      <c r="G13" s="350"/>
      <c r="H13" s="350"/>
      <c r="I13" s="350"/>
      <c r="J13" s="350"/>
      <c r="K13" s="350"/>
      <c r="L13" s="44"/>
    </row>
    <row r="14" spans="1:13" ht="18" hidden="1" customHeight="1"/>
    <row r="15" spans="1:13" ht="18" hidden="1" customHeight="1"/>
    <row r="16" spans="1:13" ht="18" hidden="1" customHeight="1"/>
    <row r="17" ht="18" hidden="1" customHeight="1"/>
    <row r="18" ht="18" hidden="1" customHeight="1"/>
    <row r="19" ht="18" hidden="1" customHeight="1"/>
    <row r="20" ht="18" hidden="1" customHeight="1"/>
    <row r="21" ht="18" hidden="1" customHeight="1"/>
    <row r="22" ht="18" hidden="1" customHeight="1"/>
    <row r="23" ht="18" hidden="1" customHeight="1"/>
    <row r="24" ht="18" hidden="1" customHeight="1"/>
    <row r="25" ht="18" hidden="1" customHeight="1"/>
    <row r="26" ht="18" hidden="1" customHeight="1"/>
    <row r="27" ht="18" hidden="1" customHeight="1"/>
    <row r="28" ht="18" hidden="1" customHeight="1"/>
    <row r="29" ht="18" hidden="1" customHeight="1"/>
    <row r="30" ht="18" hidden="1" customHeight="1"/>
    <row r="31" ht="18" hidden="1" customHeight="1"/>
    <row r="32" ht="18" hidden="1" customHeight="1"/>
    <row r="33" ht="18" hidden="1" customHeight="1"/>
    <row r="34" ht="18" hidden="1" customHeight="1"/>
    <row r="35" ht="18" hidden="1" customHeight="1"/>
    <row r="36" ht="18" hidden="1" customHeight="1"/>
    <row r="37" ht="18" hidden="1" customHeight="1"/>
    <row r="38" ht="18" hidden="1" customHeight="1"/>
    <row r="39" ht="18" hidden="1" customHeight="1"/>
    <row r="40" ht="18" hidden="1" customHeight="1"/>
    <row r="41" ht="409.5" hidden="1" customHeight="1"/>
    <row r="42" ht="409.5" hidden="1" customHeight="1"/>
  </sheetData>
  <sheetProtection algorithmName="SHA-512" hashValue="rgGMqOmp9Aoy+0rFmGYKlAu8uk5EpTRJG4OeCVBiazRL5ytamdoes5NJKG31dT2yKuLyVeutNkuL/pLU6LEsOA==" saltValue="mmdmoSQHX4SkdK+tzStHbw==" spinCount="100000" sheet="1" objects="1" scenarios="1" selectLockedCells="1"/>
  <mergeCells count="9">
    <mergeCell ref="C13:K13"/>
    <mergeCell ref="C12:K12"/>
    <mergeCell ref="C11:K11"/>
    <mergeCell ref="C10:K10"/>
    <mergeCell ref="A1:M4"/>
    <mergeCell ref="C9:K9"/>
    <mergeCell ref="B5:K5"/>
    <mergeCell ref="B6:K6"/>
    <mergeCell ref="B7:K7"/>
  </mergeCells>
  <phoneticPr fontId="2" type="noConversion"/>
  <dataValidations count="1">
    <dataValidation type="list" allowBlank="1" showInputMessage="1" showErrorMessage="1" sqref="B10">
      <formula1>glossaryterms</formula1>
    </dataValidation>
  </dataValidations>
  <hyperlinks>
    <hyperlink ref="B7" r:id="rId1" display="For more detail, including individual sources, click here to download the report."/>
    <hyperlink ref="B7:K7" r:id="rId2" display="Para mais informações, incluindo fontes individuais, clique aqui para baixar o relatório."/>
  </hyperlinks>
  <pageMargins left="0.7" right="0.7" top="0.75" bottom="0.75" header="0.3" footer="0.3"/>
  <drawing r:id="rId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sheetPr codeName="Sheet12"/>
  <dimension ref="A1:B80"/>
  <sheetViews>
    <sheetView zoomScale="90" zoomScaleNormal="90" zoomScalePageLayoutView="70" workbookViewId="0">
      <selection activeCell="B72" sqref="B72"/>
    </sheetView>
  </sheetViews>
  <sheetFormatPr defaultColWidth="8.85546875" defaultRowHeight="15"/>
  <cols>
    <col min="1" max="1" width="49.28515625" style="3" bestFit="1" customWidth="1"/>
    <col min="2" max="2" width="112.85546875" style="3" customWidth="1"/>
    <col min="3" max="16384" width="8.85546875" style="3"/>
  </cols>
  <sheetData>
    <row r="1" spans="1:2" ht="15.75">
      <c r="A1" s="51" t="s">
        <v>379</v>
      </c>
      <c r="B1" s="52" t="s">
        <v>380</v>
      </c>
    </row>
    <row r="2" spans="1:2" ht="31.5">
      <c r="A2" s="124" t="s">
        <v>403</v>
      </c>
      <c r="B2" s="49" t="s">
        <v>404</v>
      </c>
    </row>
    <row r="3" spans="1:2" ht="141.75">
      <c r="A3" s="123" t="s">
        <v>475</v>
      </c>
      <c r="B3" s="52" t="s">
        <v>398</v>
      </c>
    </row>
    <row r="4" spans="1:2" ht="15.75">
      <c r="A4" s="124" t="s">
        <v>384</v>
      </c>
      <c r="B4" s="49" t="s">
        <v>385</v>
      </c>
    </row>
    <row r="5" spans="1:2" ht="15.75">
      <c r="A5" s="123" t="s">
        <v>394</v>
      </c>
      <c r="B5" s="52" t="s">
        <v>392</v>
      </c>
    </row>
    <row r="6" spans="1:2" ht="15.75">
      <c r="A6" s="51" t="s">
        <v>341</v>
      </c>
      <c r="B6" s="52" t="s">
        <v>342</v>
      </c>
    </row>
    <row r="7" spans="1:2" ht="31.5">
      <c r="A7" s="51" t="s">
        <v>329</v>
      </c>
      <c r="B7" s="52" t="s">
        <v>330</v>
      </c>
    </row>
    <row r="8" spans="1:2" ht="31.5">
      <c r="A8" s="123" t="s">
        <v>425</v>
      </c>
      <c r="B8" s="52" t="s">
        <v>426</v>
      </c>
    </row>
    <row r="9" spans="1:2" ht="78.75">
      <c r="A9" s="123" t="s">
        <v>401</v>
      </c>
      <c r="B9" s="52" t="s">
        <v>402</v>
      </c>
    </row>
    <row r="10" spans="1:2" ht="15.75">
      <c r="A10" s="51" t="s">
        <v>337</v>
      </c>
      <c r="B10" s="52" t="s">
        <v>338</v>
      </c>
    </row>
    <row r="11" spans="1:2" ht="78.75">
      <c r="A11" s="123" t="s">
        <v>467</v>
      </c>
      <c r="B11" s="52" t="s">
        <v>468</v>
      </c>
    </row>
    <row r="12" spans="1:2" ht="31.5" customHeight="1">
      <c r="A12" s="123" t="s">
        <v>441</v>
      </c>
      <c r="B12" s="52" t="s">
        <v>442</v>
      </c>
    </row>
    <row r="13" spans="1:2" ht="47.25">
      <c r="A13" s="51" t="s">
        <v>343</v>
      </c>
      <c r="B13" s="52" t="s">
        <v>344</v>
      </c>
    </row>
    <row r="14" spans="1:2" ht="63">
      <c r="A14" s="48" t="s">
        <v>409</v>
      </c>
      <c r="B14" s="50" t="s">
        <v>410</v>
      </c>
    </row>
    <row r="15" spans="1:2" ht="15.75">
      <c r="A15" s="51" t="s">
        <v>331</v>
      </c>
      <c r="B15" s="52" t="s">
        <v>332</v>
      </c>
    </row>
    <row r="16" spans="1:2" ht="15.75">
      <c r="A16" s="51" t="s">
        <v>455</v>
      </c>
      <c r="B16" s="52" t="s">
        <v>457</v>
      </c>
    </row>
    <row r="17" spans="1:2" ht="15.75">
      <c r="A17" s="123" t="s">
        <v>388</v>
      </c>
      <c r="B17" s="52" t="s">
        <v>389</v>
      </c>
    </row>
    <row r="18" spans="1:2" ht="47.25">
      <c r="A18" s="51" t="s">
        <v>454</v>
      </c>
      <c r="B18" s="52" t="s">
        <v>456</v>
      </c>
    </row>
    <row r="19" spans="1:2" ht="31.5">
      <c r="A19" s="51" t="s">
        <v>345</v>
      </c>
      <c r="B19" s="52" t="s">
        <v>346</v>
      </c>
    </row>
    <row r="20" spans="1:2" ht="15.75">
      <c r="A20" s="48" t="s">
        <v>317</v>
      </c>
      <c r="B20" s="49" t="s">
        <v>318</v>
      </c>
    </row>
    <row r="21" spans="1:2" ht="47.25">
      <c r="A21" s="51" t="s">
        <v>359</v>
      </c>
      <c r="B21" s="52" t="s">
        <v>360</v>
      </c>
    </row>
    <row r="22" spans="1:2" ht="31.5">
      <c r="A22" s="51" t="s">
        <v>361</v>
      </c>
      <c r="B22" s="52" t="s">
        <v>362</v>
      </c>
    </row>
    <row r="23" spans="1:2" ht="94.5">
      <c r="A23" s="51" t="s">
        <v>335</v>
      </c>
      <c r="B23" s="52" t="s">
        <v>336</v>
      </c>
    </row>
    <row r="24" spans="1:2" ht="15.75">
      <c r="A24" s="123" t="s">
        <v>415</v>
      </c>
      <c r="B24" s="52" t="s">
        <v>416</v>
      </c>
    </row>
    <row r="25" spans="1:2" ht="31.5">
      <c r="A25" s="51" t="s">
        <v>339</v>
      </c>
      <c r="B25" s="52" t="s">
        <v>340</v>
      </c>
    </row>
    <row r="26" spans="1:2" ht="47.25">
      <c r="A26" s="51" t="s">
        <v>458</v>
      </c>
      <c r="B26" s="52" t="s">
        <v>459</v>
      </c>
    </row>
    <row r="27" spans="1:2" ht="15.75">
      <c r="A27" s="51" t="s">
        <v>383</v>
      </c>
      <c r="B27" s="52" t="s">
        <v>476</v>
      </c>
    </row>
    <row r="28" spans="1:2" ht="47.25">
      <c r="A28" s="123" t="s">
        <v>460</v>
      </c>
      <c r="B28" s="52" t="s">
        <v>461</v>
      </c>
    </row>
    <row r="29" spans="1:2" ht="15.75">
      <c r="A29" s="51" t="s">
        <v>349</v>
      </c>
      <c r="B29" s="52" t="s">
        <v>350</v>
      </c>
    </row>
    <row r="30" spans="1:2" ht="157.5">
      <c r="A30" s="51" t="s">
        <v>320</v>
      </c>
      <c r="B30" s="52" t="s">
        <v>319</v>
      </c>
    </row>
    <row r="31" spans="1:2" ht="31.5">
      <c r="A31" s="123" t="s">
        <v>399</v>
      </c>
      <c r="B31" s="52" t="s">
        <v>400</v>
      </c>
    </row>
    <row r="32" spans="1:2" ht="47.25">
      <c r="A32" s="51" t="s">
        <v>375</v>
      </c>
      <c r="B32" s="52" t="s">
        <v>376</v>
      </c>
    </row>
    <row r="33" spans="1:2" ht="15.75">
      <c r="A33" s="123" t="s">
        <v>411</v>
      </c>
      <c r="B33" s="52" t="s">
        <v>412</v>
      </c>
    </row>
    <row r="34" spans="1:2" ht="31.5">
      <c r="A34" s="51" t="s">
        <v>353</v>
      </c>
      <c r="B34" s="52" t="s">
        <v>354</v>
      </c>
    </row>
    <row r="35" spans="1:2" ht="15.75">
      <c r="A35" s="123" t="s">
        <v>413</v>
      </c>
      <c r="B35" s="52" t="s">
        <v>414</v>
      </c>
    </row>
    <row r="36" spans="1:2" ht="78.75">
      <c r="A36" s="51" t="s">
        <v>351</v>
      </c>
      <c r="B36" s="52" t="s">
        <v>352</v>
      </c>
    </row>
    <row r="37" spans="1:2" ht="15.75">
      <c r="A37" s="51" t="s">
        <v>369</v>
      </c>
      <c r="B37" s="52" t="s">
        <v>370</v>
      </c>
    </row>
    <row r="38" spans="1:2" ht="15.75">
      <c r="A38" s="51" t="s">
        <v>347</v>
      </c>
      <c r="B38" s="52" t="s">
        <v>348</v>
      </c>
    </row>
    <row r="39" spans="1:2" ht="15.75">
      <c r="A39" s="51" t="s">
        <v>355</v>
      </c>
      <c r="B39" s="52" t="s">
        <v>356</v>
      </c>
    </row>
    <row r="40" spans="1:2" ht="31.5">
      <c r="A40" s="48" t="s">
        <v>405</v>
      </c>
      <c r="B40" s="49" t="s">
        <v>406</v>
      </c>
    </row>
    <row r="41" spans="1:2" ht="15.75">
      <c r="A41" s="51" t="s">
        <v>326</v>
      </c>
      <c r="B41" s="52" t="s">
        <v>325</v>
      </c>
    </row>
    <row r="42" spans="1:2" ht="78.75">
      <c r="A42" s="51" t="s">
        <v>373</v>
      </c>
      <c r="B42" s="52" t="s">
        <v>374</v>
      </c>
    </row>
    <row r="43" spans="1:2" ht="110.25">
      <c r="A43" s="122" t="s">
        <v>371</v>
      </c>
      <c r="B43" s="52" t="s">
        <v>372</v>
      </c>
    </row>
    <row r="44" spans="1:2" ht="31.5">
      <c r="A44" s="51" t="s">
        <v>377</v>
      </c>
      <c r="B44" s="52" t="s">
        <v>378</v>
      </c>
    </row>
    <row r="45" spans="1:2" ht="63">
      <c r="A45" s="123" t="s">
        <v>421</v>
      </c>
      <c r="B45" s="52" t="s">
        <v>422</v>
      </c>
    </row>
    <row r="46" spans="1:2" ht="15.75">
      <c r="A46" s="123" t="s">
        <v>423</v>
      </c>
      <c r="B46" s="52" t="s">
        <v>424</v>
      </c>
    </row>
    <row r="47" spans="1:2" ht="94.5">
      <c r="A47" s="123" t="s">
        <v>419</v>
      </c>
      <c r="B47" s="52" t="s">
        <v>420</v>
      </c>
    </row>
    <row r="48" spans="1:2" ht="31.5">
      <c r="A48" s="123" t="s">
        <v>435</v>
      </c>
      <c r="B48" s="52" t="s">
        <v>436</v>
      </c>
    </row>
    <row r="49" spans="1:2" ht="31.5">
      <c r="A49" s="123" t="s">
        <v>469</v>
      </c>
      <c r="B49" s="52" t="s">
        <v>470</v>
      </c>
    </row>
    <row r="50" spans="1:2" ht="94.5">
      <c r="A50" s="123" t="s">
        <v>465</v>
      </c>
      <c r="B50" s="52" t="s">
        <v>466</v>
      </c>
    </row>
    <row r="51" spans="1:2" ht="47.25">
      <c r="A51" s="51" t="s">
        <v>363</v>
      </c>
      <c r="B51" s="52" t="s">
        <v>364</v>
      </c>
    </row>
    <row r="52" spans="1:2" ht="94.5">
      <c r="A52" s="48" t="s">
        <v>407</v>
      </c>
      <c r="B52" s="49" t="s">
        <v>408</v>
      </c>
    </row>
    <row r="53" spans="1:2" ht="63">
      <c r="A53" s="123" t="s">
        <v>429</v>
      </c>
      <c r="B53" s="52" t="s">
        <v>430</v>
      </c>
    </row>
    <row r="54" spans="1:2" ht="47.25">
      <c r="A54" s="123" t="s">
        <v>417</v>
      </c>
      <c r="B54" s="52" t="s">
        <v>418</v>
      </c>
    </row>
    <row r="55" spans="1:2" ht="78.75">
      <c r="A55" s="51" t="s">
        <v>357</v>
      </c>
      <c r="B55" s="52" t="s">
        <v>358</v>
      </c>
    </row>
    <row r="56" spans="1:2" ht="63">
      <c r="A56" s="124" t="s">
        <v>386</v>
      </c>
      <c r="B56" s="50" t="s">
        <v>387</v>
      </c>
    </row>
    <row r="57" spans="1:2" ht="47.25">
      <c r="A57" s="123" t="s">
        <v>395</v>
      </c>
      <c r="B57" s="52" t="s">
        <v>393</v>
      </c>
    </row>
    <row r="58" spans="1:2" ht="47.25">
      <c r="A58" s="123" t="s">
        <v>390</v>
      </c>
      <c r="B58" s="52" t="s">
        <v>391</v>
      </c>
    </row>
    <row r="59" spans="1:2" ht="78.75">
      <c r="A59" s="123" t="s">
        <v>448</v>
      </c>
      <c r="B59" s="52" t="s">
        <v>449</v>
      </c>
    </row>
    <row r="60" spans="1:2" ht="31.5">
      <c r="A60" s="123" t="s">
        <v>462</v>
      </c>
      <c r="B60" s="52" t="s">
        <v>463</v>
      </c>
    </row>
    <row r="61" spans="1:2" ht="31.5">
      <c r="A61" s="123" t="s">
        <v>437</v>
      </c>
      <c r="B61" s="52" t="s">
        <v>438</v>
      </c>
    </row>
    <row r="62" spans="1:2" ht="63">
      <c r="A62" s="123" t="s">
        <v>439</v>
      </c>
      <c r="B62" s="52" t="s">
        <v>440</v>
      </c>
    </row>
    <row r="63" spans="1:2" ht="31.5">
      <c r="A63" s="51" t="s">
        <v>365</v>
      </c>
      <c r="B63" s="52" t="s">
        <v>366</v>
      </c>
    </row>
    <row r="64" spans="1:2" ht="141.75">
      <c r="A64" s="51" t="s">
        <v>367</v>
      </c>
      <c r="B64" s="52" t="s">
        <v>368</v>
      </c>
    </row>
    <row r="65" spans="1:2" ht="63">
      <c r="A65" s="123" t="s">
        <v>431</v>
      </c>
      <c r="B65" s="52" t="s">
        <v>432</v>
      </c>
    </row>
    <row r="66" spans="1:2" ht="47.25">
      <c r="A66" s="51" t="s">
        <v>450</v>
      </c>
      <c r="B66" s="52" t="s">
        <v>451</v>
      </c>
    </row>
    <row r="67" spans="1:2" ht="31.5">
      <c r="A67" s="123" t="s">
        <v>443</v>
      </c>
      <c r="B67" s="52" t="s">
        <v>444</v>
      </c>
    </row>
    <row r="68" spans="1:2" ht="63">
      <c r="A68" s="123" t="s">
        <v>445</v>
      </c>
      <c r="B68" s="52" t="s">
        <v>446</v>
      </c>
    </row>
    <row r="69" spans="1:2" ht="15.75">
      <c r="A69" s="123" t="s">
        <v>15</v>
      </c>
      <c r="B69" s="52" t="s">
        <v>447</v>
      </c>
    </row>
    <row r="70" spans="1:2" ht="63">
      <c r="A70" s="122" t="s">
        <v>323</v>
      </c>
      <c r="B70" s="52" t="s">
        <v>324</v>
      </c>
    </row>
    <row r="71" spans="1:2" ht="15.75">
      <c r="A71" s="123" t="s">
        <v>477</v>
      </c>
      <c r="B71" s="52" t="s">
        <v>479</v>
      </c>
    </row>
    <row r="72" spans="1:2" ht="78.75">
      <c r="A72" s="51" t="s">
        <v>452</v>
      </c>
      <c r="B72" s="52" t="s">
        <v>453</v>
      </c>
    </row>
    <row r="73" spans="1:2" ht="31.5">
      <c r="A73" s="123" t="s">
        <v>434</v>
      </c>
      <c r="B73" s="52" t="s">
        <v>433</v>
      </c>
    </row>
    <row r="74" spans="1:2" ht="31.5">
      <c r="A74" s="51" t="s">
        <v>381</v>
      </c>
      <c r="B74" s="52" t="s">
        <v>382</v>
      </c>
    </row>
    <row r="75" spans="1:2" ht="117" customHeight="1">
      <c r="A75" s="51" t="s">
        <v>321</v>
      </c>
      <c r="B75" s="52" t="s">
        <v>322</v>
      </c>
    </row>
    <row r="76" spans="1:2" ht="47.25">
      <c r="A76" s="123" t="s">
        <v>333</v>
      </c>
      <c r="B76" s="52" t="s">
        <v>334</v>
      </c>
    </row>
    <row r="77" spans="1:2" ht="31.5">
      <c r="A77" s="123" t="s">
        <v>427</v>
      </c>
      <c r="B77" s="52" t="s">
        <v>428</v>
      </c>
    </row>
    <row r="78" spans="1:2" ht="63">
      <c r="A78" s="123" t="s">
        <v>396</v>
      </c>
      <c r="B78" s="52" t="s">
        <v>397</v>
      </c>
    </row>
    <row r="79" spans="1:2" ht="47.25">
      <c r="A79" s="51" t="s">
        <v>327</v>
      </c>
      <c r="B79" s="52" t="s">
        <v>328</v>
      </c>
    </row>
    <row r="80" spans="1:2" ht="31.5">
      <c r="A80" s="123" t="s">
        <v>478</v>
      </c>
      <c r="B80" s="52" t="s">
        <v>464</v>
      </c>
    </row>
  </sheetData>
  <phoneticPr fontId="2" type="noConversion"/>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sheetPr codeName="Sheet9"/>
  <dimension ref="A1:M69"/>
  <sheetViews>
    <sheetView topLeftCell="D1" workbookViewId="0">
      <selection activeCell="K2" sqref="K2"/>
    </sheetView>
  </sheetViews>
  <sheetFormatPr defaultColWidth="11.42578125" defaultRowHeight="15"/>
  <cols>
    <col min="1" max="1" width="11.42578125" style="3"/>
    <col min="2" max="2" width="20.42578125" style="3" customWidth="1"/>
    <col min="3" max="3" width="11.42578125" style="3"/>
    <col min="4" max="4" width="26" style="15" bestFit="1" customWidth="1"/>
    <col min="5" max="5" width="20.7109375" style="15" bestFit="1" customWidth="1"/>
    <col min="6" max="6" width="8" style="15" customWidth="1"/>
    <col min="7" max="7" width="11.42578125" style="3"/>
    <col min="8" max="8" width="4.42578125" style="120" bestFit="1" customWidth="1"/>
    <col min="9" max="9" width="59.28515625" style="3" bestFit="1" customWidth="1"/>
    <col min="10" max="10" width="20.7109375" style="3" customWidth="1"/>
    <col min="11" max="11" width="2.140625" style="3" bestFit="1" customWidth="1"/>
    <col min="12" max="16384" width="11.42578125" style="3"/>
  </cols>
  <sheetData>
    <row r="1" spans="1:13">
      <c r="A1" s="24" t="s">
        <v>315</v>
      </c>
      <c r="B1" s="19" t="s">
        <v>302</v>
      </c>
    </row>
    <row r="2" spans="1:13">
      <c r="A2" s="24" t="s">
        <v>316</v>
      </c>
      <c r="B2" s="18" t="s">
        <v>303</v>
      </c>
      <c r="E2" s="15" t="s">
        <v>311</v>
      </c>
      <c r="F2" s="15" t="s">
        <v>307</v>
      </c>
      <c r="H2" s="109" t="s">
        <v>55</v>
      </c>
      <c r="I2" s="74" t="s">
        <v>254</v>
      </c>
      <c r="J2" s="79">
        <f>'1. Medição'!$H$4</f>
        <v>0</v>
      </c>
      <c r="K2" s="99" t="str">
        <f>IF(J2="Prática Líder",3,IF(J2="Progresso Avançado",2,IF(J2="Passos Iniciais",1,IF(J2="Ausência de Medidas",0,"S"))))</f>
        <v>S</v>
      </c>
    </row>
    <row r="3" spans="1:13" ht="30">
      <c r="A3" s="24" t="s">
        <v>473</v>
      </c>
      <c r="B3" s="17" t="s">
        <v>304</v>
      </c>
      <c r="E3" s="16" t="s">
        <v>9</v>
      </c>
      <c r="F3" s="15" t="s">
        <v>308</v>
      </c>
      <c r="G3" s="25"/>
      <c r="H3" s="109" t="s">
        <v>56</v>
      </c>
      <c r="I3" s="74" t="s">
        <v>255</v>
      </c>
      <c r="J3" s="79">
        <f>'1. Medição'!$H$5</f>
        <v>0</v>
      </c>
      <c r="K3" s="99" t="str">
        <f t="shared" ref="K3:K29" si="0">IF(J3="Prática Líder",3,IF(J3="Progresso Avançado",2,IF(J3="Passos Iniciais",1,IF(J3="Ausência de Medidas",0,"S"))))</f>
        <v>S</v>
      </c>
      <c r="L3" s="25"/>
      <c r="M3" s="25"/>
    </row>
    <row r="4" spans="1:13">
      <c r="B4" s="14" t="s">
        <v>305</v>
      </c>
      <c r="E4" s="16" t="s">
        <v>13</v>
      </c>
      <c r="F4" s="15" t="s">
        <v>309</v>
      </c>
      <c r="H4" s="109" t="s">
        <v>57</v>
      </c>
      <c r="I4" s="37" t="s">
        <v>256</v>
      </c>
      <c r="J4" s="79">
        <f>'1. Medição'!$H$6</f>
        <v>0</v>
      </c>
      <c r="K4" s="99" t="str">
        <f t="shared" si="0"/>
        <v>S</v>
      </c>
    </row>
    <row r="5" spans="1:13" ht="30">
      <c r="E5" s="16" t="s">
        <v>12</v>
      </c>
      <c r="F5" s="15" t="s">
        <v>310</v>
      </c>
      <c r="H5" s="109" t="s">
        <v>58</v>
      </c>
      <c r="I5" s="40" t="s">
        <v>312</v>
      </c>
      <c r="J5" s="79">
        <f>'1. Medição'!$H$7</f>
        <v>0</v>
      </c>
      <c r="K5" s="99" t="str">
        <f t="shared" si="0"/>
        <v>S</v>
      </c>
    </row>
    <row r="6" spans="1:13">
      <c r="H6" s="109" t="s">
        <v>59</v>
      </c>
      <c r="I6" s="37" t="s">
        <v>258</v>
      </c>
      <c r="J6" s="79">
        <f>'1. Medição'!$H$8</f>
        <v>0</v>
      </c>
      <c r="K6" s="99" t="str">
        <f t="shared" si="0"/>
        <v>S</v>
      </c>
    </row>
    <row r="7" spans="1:13">
      <c r="H7" s="103" t="s">
        <v>60</v>
      </c>
      <c r="I7" s="40" t="s">
        <v>95</v>
      </c>
      <c r="J7" s="79">
        <f>'1. Medição'!$H$10</f>
        <v>0</v>
      </c>
      <c r="K7" s="99" t="str">
        <f t="shared" si="0"/>
        <v>S</v>
      </c>
    </row>
    <row r="8" spans="1:13">
      <c r="H8" s="103" t="s">
        <v>61</v>
      </c>
      <c r="I8" s="21" t="s">
        <v>117</v>
      </c>
      <c r="J8" s="79">
        <f>'1. Medição'!$H$11</f>
        <v>0</v>
      </c>
      <c r="K8" s="99" t="str">
        <f t="shared" si="0"/>
        <v>S</v>
      </c>
    </row>
    <row r="9" spans="1:13">
      <c r="E9" s="19" t="s">
        <v>302</v>
      </c>
      <c r="F9" s="13">
        <v>3</v>
      </c>
      <c r="H9" s="103" t="s">
        <v>62</v>
      </c>
      <c r="I9" s="5" t="s">
        <v>259</v>
      </c>
      <c r="J9" s="79">
        <f>'2. Gestão'!$H$4</f>
        <v>0</v>
      </c>
      <c r="K9" s="99" t="str">
        <f t="shared" si="0"/>
        <v>S</v>
      </c>
    </row>
    <row r="10" spans="1:13">
      <c r="E10" s="18" t="s">
        <v>303</v>
      </c>
      <c r="F10" s="13">
        <v>2</v>
      </c>
      <c r="H10" s="115" t="s">
        <v>63</v>
      </c>
      <c r="I10" s="5" t="s">
        <v>260</v>
      </c>
      <c r="J10" s="79">
        <f>'2. Gestão'!$H$5</f>
        <v>0</v>
      </c>
      <c r="K10" s="99" t="str">
        <f t="shared" si="0"/>
        <v>S</v>
      </c>
    </row>
    <row r="11" spans="1:13">
      <c r="E11" s="17" t="s">
        <v>306</v>
      </c>
      <c r="F11" s="13">
        <v>1</v>
      </c>
      <c r="H11" s="103" t="s">
        <v>64</v>
      </c>
      <c r="I11" s="21" t="s">
        <v>261</v>
      </c>
      <c r="J11" s="79">
        <f>'2. Gestão'!$H$6</f>
        <v>0</v>
      </c>
      <c r="K11" s="99" t="str">
        <f t="shared" si="0"/>
        <v>S</v>
      </c>
    </row>
    <row r="12" spans="1:13">
      <c r="E12" s="14" t="s">
        <v>305</v>
      </c>
      <c r="F12" s="13">
        <v>0</v>
      </c>
      <c r="H12" s="103" t="s">
        <v>65</v>
      </c>
      <c r="I12" s="5" t="s">
        <v>262</v>
      </c>
      <c r="J12" s="79">
        <f>'2. Gestão'!$H$8</f>
        <v>0</v>
      </c>
      <c r="K12" s="99" t="str">
        <f t="shared" si="0"/>
        <v>S</v>
      </c>
    </row>
    <row r="13" spans="1:13" ht="30">
      <c r="H13" s="103" t="s">
        <v>66</v>
      </c>
      <c r="I13" s="5" t="s">
        <v>263</v>
      </c>
      <c r="J13" s="79">
        <f>'2. Gestão'!$H$9</f>
        <v>0</v>
      </c>
      <c r="K13" s="99" t="str">
        <f t="shared" si="0"/>
        <v>S</v>
      </c>
    </row>
    <row r="14" spans="1:13" ht="30">
      <c r="H14" s="103" t="s">
        <v>67</v>
      </c>
      <c r="I14" s="5" t="s">
        <v>313</v>
      </c>
      <c r="J14" s="79">
        <f>'2. Gestão'!$H$10</f>
        <v>0</v>
      </c>
      <c r="K14" s="99" t="str">
        <f t="shared" si="0"/>
        <v>S</v>
      </c>
    </row>
    <row r="15" spans="1:13" ht="30">
      <c r="H15" s="103" t="s">
        <v>68</v>
      </c>
      <c r="I15" s="21" t="s">
        <v>265</v>
      </c>
      <c r="J15" s="79">
        <f>'2. Gestão'!$H$11</f>
        <v>0</v>
      </c>
      <c r="K15" s="99" t="str">
        <f t="shared" si="0"/>
        <v>S</v>
      </c>
    </row>
    <row r="16" spans="1:13" ht="30">
      <c r="H16" s="103" t="s">
        <v>69</v>
      </c>
      <c r="I16" s="21" t="s">
        <v>314</v>
      </c>
      <c r="J16" s="79">
        <f>'2. Gestão'!$H$12</f>
        <v>0</v>
      </c>
      <c r="K16" s="99" t="str">
        <f t="shared" si="0"/>
        <v>S</v>
      </c>
    </row>
    <row r="17" spans="8:11">
      <c r="H17" s="103" t="s">
        <v>70</v>
      </c>
      <c r="I17" s="5" t="s">
        <v>266</v>
      </c>
      <c r="J17" s="79">
        <f>'2. Gestão'!$H$14</f>
        <v>0</v>
      </c>
      <c r="K17" s="99" t="str">
        <f t="shared" si="0"/>
        <v>S</v>
      </c>
    </row>
    <row r="18" spans="8:11" ht="30">
      <c r="H18" s="118" t="s">
        <v>71</v>
      </c>
      <c r="I18" s="5" t="s">
        <v>267</v>
      </c>
      <c r="J18" s="79">
        <f>'2. Gestão'!$H$15</f>
        <v>0</v>
      </c>
      <c r="K18" s="99" t="str">
        <f t="shared" si="0"/>
        <v>S</v>
      </c>
    </row>
    <row r="19" spans="8:11" ht="30">
      <c r="H19" s="103" t="s">
        <v>72</v>
      </c>
      <c r="I19" s="21" t="s">
        <v>268</v>
      </c>
      <c r="J19" s="79">
        <f>'2. Gestão'!$H$16</f>
        <v>0</v>
      </c>
      <c r="K19" s="99" t="str">
        <f t="shared" si="0"/>
        <v>S</v>
      </c>
    </row>
    <row r="20" spans="8:11">
      <c r="H20" s="103" t="s">
        <v>73</v>
      </c>
      <c r="I20" s="5" t="s">
        <v>269</v>
      </c>
      <c r="J20" s="79">
        <f>'3. Engajamento'!$H$3</f>
        <v>0</v>
      </c>
      <c r="K20" s="99" t="str">
        <f t="shared" si="0"/>
        <v>S</v>
      </c>
    </row>
    <row r="21" spans="8:11">
      <c r="H21" s="103" t="s">
        <v>74</v>
      </c>
      <c r="I21" s="21" t="s">
        <v>270</v>
      </c>
      <c r="J21" s="79">
        <f>'3. Engajamento'!$H$4</f>
        <v>0</v>
      </c>
      <c r="K21" s="99" t="str">
        <f t="shared" si="0"/>
        <v>S</v>
      </c>
    </row>
    <row r="22" spans="8:11">
      <c r="H22" s="103" t="s">
        <v>77</v>
      </c>
      <c r="I22" s="21" t="s">
        <v>271</v>
      </c>
      <c r="J22" s="79">
        <f>'3. Engajamento'!$H$5</f>
        <v>0</v>
      </c>
      <c r="K22" s="99" t="str">
        <f t="shared" si="0"/>
        <v>S</v>
      </c>
    </row>
    <row r="23" spans="8:11">
      <c r="H23" s="103" t="s">
        <v>75</v>
      </c>
      <c r="I23" s="5" t="s">
        <v>272</v>
      </c>
      <c r="J23" s="79">
        <f>'3. Engajamento'!$H$6</f>
        <v>0</v>
      </c>
      <c r="K23" s="99" t="str">
        <f t="shared" si="0"/>
        <v>S</v>
      </c>
    </row>
    <row r="24" spans="8:11">
      <c r="H24" s="103" t="s">
        <v>76</v>
      </c>
      <c r="I24" s="5" t="s">
        <v>273</v>
      </c>
      <c r="J24" s="79">
        <f>'3. Engajamento'!$H$7</f>
        <v>0</v>
      </c>
      <c r="K24" s="99" t="str">
        <f t="shared" si="0"/>
        <v>S</v>
      </c>
    </row>
    <row r="25" spans="8:11">
      <c r="H25" s="103" t="s">
        <v>78</v>
      </c>
      <c r="I25" s="5" t="s">
        <v>274</v>
      </c>
      <c r="J25" s="79">
        <f>'3. Engajamento'!$H$8</f>
        <v>0</v>
      </c>
      <c r="K25" s="99" t="str">
        <f t="shared" si="0"/>
        <v>S</v>
      </c>
    </row>
    <row r="26" spans="8:11">
      <c r="H26" s="103" t="s">
        <v>79</v>
      </c>
      <c r="I26" s="21" t="s">
        <v>275</v>
      </c>
      <c r="J26" s="79">
        <f>'3. Engajamento'!$H$9</f>
        <v>0</v>
      </c>
      <c r="K26" s="99" t="str">
        <f t="shared" si="0"/>
        <v>S</v>
      </c>
    </row>
    <row r="27" spans="8:11">
      <c r="H27" s="103" t="s">
        <v>80</v>
      </c>
      <c r="I27" s="5" t="s">
        <v>276</v>
      </c>
      <c r="J27" s="79">
        <f>'4. Transparência'!$H$3</f>
        <v>0</v>
      </c>
      <c r="K27" s="99" t="str">
        <f t="shared" si="0"/>
        <v>S</v>
      </c>
    </row>
    <row r="28" spans="8:11" ht="30">
      <c r="H28" s="103" t="s">
        <v>81</v>
      </c>
      <c r="I28" s="5" t="s">
        <v>277</v>
      </c>
      <c r="J28" s="79">
        <f>'4. Transparência'!$H$4</f>
        <v>0</v>
      </c>
      <c r="K28" s="99" t="str">
        <f t="shared" si="0"/>
        <v>S</v>
      </c>
    </row>
    <row r="29" spans="8:11">
      <c r="H29" s="103" t="s">
        <v>82</v>
      </c>
      <c r="I29" s="5" t="s">
        <v>278</v>
      </c>
      <c r="J29" s="79">
        <f>'4. Transparência'!$H$5</f>
        <v>0</v>
      </c>
      <c r="K29" s="99" t="str">
        <f t="shared" si="0"/>
        <v>S</v>
      </c>
    </row>
    <row r="30" spans="8:11">
      <c r="H30" s="103"/>
      <c r="I30" s="21"/>
      <c r="J30" s="64"/>
      <c r="K30" s="96"/>
    </row>
    <row r="31" spans="8:11">
      <c r="K31" s="96"/>
    </row>
    <row r="32" spans="8:11">
      <c r="H32" s="103"/>
      <c r="I32" s="21"/>
      <c r="J32" s="64"/>
      <c r="K32" s="96"/>
    </row>
    <row r="33" spans="8:11">
      <c r="H33" s="121"/>
      <c r="I33" s="20"/>
      <c r="J33" s="20"/>
      <c r="K33" s="96"/>
    </row>
    <row r="34" spans="8:11">
      <c r="H34" s="103"/>
      <c r="I34" s="21"/>
      <c r="J34" s="64"/>
      <c r="K34" s="96"/>
    </row>
    <row r="35" spans="8:11">
      <c r="H35" s="103"/>
      <c r="I35" s="21"/>
      <c r="J35" s="64"/>
      <c r="K35" s="96"/>
    </row>
    <row r="36" spans="8:11">
      <c r="H36" s="121"/>
      <c r="I36" s="20"/>
      <c r="J36" s="20"/>
      <c r="K36" s="96"/>
    </row>
    <row r="37" spans="8:11">
      <c r="H37" s="103"/>
      <c r="I37" s="21"/>
      <c r="J37" s="64"/>
      <c r="K37" s="96"/>
    </row>
    <row r="38" spans="8:11">
      <c r="H38" s="121"/>
      <c r="I38" s="20"/>
      <c r="J38" s="20"/>
    </row>
    <row r="39" spans="8:11">
      <c r="H39" s="103"/>
      <c r="I39" s="21"/>
      <c r="J39" s="64"/>
    </row>
    <row r="40" spans="8:11">
      <c r="H40" s="121"/>
      <c r="I40" s="20"/>
      <c r="J40" s="20"/>
    </row>
    <row r="41" spans="8:11">
      <c r="H41" s="103"/>
      <c r="I41" s="21"/>
      <c r="J41" s="64"/>
    </row>
    <row r="42" spans="8:11">
      <c r="H42" s="103"/>
      <c r="I42" s="21"/>
      <c r="J42" s="64"/>
    </row>
    <row r="43" spans="8:11">
      <c r="H43" s="121"/>
      <c r="I43" s="20"/>
      <c r="J43" s="20"/>
    </row>
    <row r="44" spans="8:11">
      <c r="H44" s="103"/>
      <c r="I44" s="21"/>
      <c r="J44" s="64"/>
    </row>
    <row r="45" spans="8:11">
      <c r="H45" s="121"/>
      <c r="I45" s="20"/>
      <c r="J45" s="20"/>
    </row>
    <row r="46" spans="8:11">
      <c r="H46" s="103"/>
      <c r="I46" s="21"/>
      <c r="J46" s="64"/>
    </row>
    <row r="47" spans="8:11">
      <c r="H47" s="121"/>
      <c r="I47" s="20"/>
      <c r="J47" s="20"/>
    </row>
    <row r="48" spans="8:11">
      <c r="H48" s="103"/>
      <c r="I48" s="21"/>
      <c r="J48" s="64"/>
    </row>
    <row r="49" spans="8:10">
      <c r="H49" s="121"/>
      <c r="I49" s="20"/>
      <c r="J49" s="20"/>
    </row>
    <row r="50" spans="8:10">
      <c r="H50" s="103"/>
      <c r="I50" s="21"/>
      <c r="J50" s="64"/>
    </row>
    <row r="51" spans="8:10">
      <c r="H51" s="121"/>
      <c r="I51" s="20"/>
      <c r="J51" s="20"/>
    </row>
    <row r="52" spans="8:10">
      <c r="H52" s="103"/>
      <c r="I52" s="21"/>
      <c r="J52" s="64"/>
    </row>
    <row r="53" spans="8:10">
      <c r="H53" s="121"/>
      <c r="I53" s="20"/>
      <c r="J53" s="20"/>
    </row>
    <row r="54" spans="8:10">
      <c r="H54" s="103"/>
      <c r="I54" s="21"/>
      <c r="J54" s="64"/>
    </row>
    <row r="55" spans="8:10">
      <c r="H55" s="121"/>
      <c r="I55" s="20"/>
      <c r="J55" s="20"/>
    </row>
    <row r="56" spans="8:10">
      <c r="H56" s="103"/>
      <c r="I56" s="21"/>
      <c r="J56" s="64"/>
    </row>
    <row r="57" spans="8:10">
      <c r="H57" s="103"/>
      <c r="I57" s="21"/>
      <c r="J57" s="97"/>
    </row>
    <row r="58" spans="8:10">
      <c r="H58" s="121"/>
      <c r="I58" s="20"/>
      <c r="J58" s="20"/>
    </row>
    <row r="59" spans="8:10">
      <c r="H59" s="103"/>
      <c r="I59" s="21"/>
      <c r="J59" s="97"/>
    </row>
    <row r="60" spans="8:10">
      <c r="H60" s="121"/>
      <c r="I60" s="20"/>
      <c r="J60" s="20"/>
    </row>
    <row r="61" spans="8:10">
      <c r="H61" s="103"/>
      <c r="I61" s="21"/>
      <c r="J61" s="97"/>
    </row>
    <row r="62" spans="8:10">
      <c r="H62" s="121"/>
      <c r="I62" s="20"/>
      <c r="J62" s="20"/>
    </row>
    <row r="63" spans="8:10">
      <c r="H63" s="121"/>
      <c r="I63" s="20"/>
      <c r="J63" s="98"/>
    </row>
    <row r="64" spans="8:10">
      <c r="H64" s="121"/>
      <c r="I64" s="20"/>
      <c r="J64" s="20"/>
    </row>
    <row r="65" spans="8:10">
      <c r="H65" s="121"/>
      <c r="I65" s="20"/>
      <c r="J65" s="20"/>
    </row>
    <row r="66" spans="8:10">
      <c r="H66" s="121"/>
      <c r="I66" s="20"/>
      <c r="J66" s="20"/>
    </row>
    <row r="67" spans="8:10">
      <c r="H67" s="121"/>
      <c r="I67" s="20"/>
      <c r="J67" s="20"/>
    </row>
    <row r="68" spans="8:10">
      <c r="H68" s="121"/>
      <c r="I68" s="20"/>
      <c r="J68" s="20"/>
    </row>
    <row r="69" spans="8:10">
      <c r="H69" s="121"/>
      <c r="I69" s="20"/>
      <c r="J69" s="20"/>
    </row>
  </sheetData>
  <phoneticPr fontId="2" type="noConversion"/>
  <conditionalFormatting sqref="J57 J59 J61 J63 J2:J29">
    <cfRule type="cellIs" dxfId="4" priority="2" operator="equal">
      <formula>"No Evidence of Action"</formula>
    </cfRule>
    <cfRule type="cellIs" dxfId="3" priority="3" operator="equal">
      <formula>"Initial Steps"</formula>
    </cfRule>
    <cfRule type="cellIs" dxfId="2" priority="4" operator="equal">
      <formula>"Leading Practice"</formula>
    </cfRule>
    <cfRule type="cellIs" dxfId="1" priority="5" operator="equal">
      <formula>"Advanced Progress"</formula>
    </cfRule>
  </conditionalFormatting>
  <conditionalFormatting sqref="J2:J29">
    <cfRule type="cellIs" dxfId="0" priority="1" operator="equal">
      <formula>"ISBLANK"</formula>
    </cfRule>
  </conditionalFormatting>
  <dataValidations disablePrompts="1" count="1">
    <dataValidation type="custom" allowBlank="1" showInputMessage="1" showErrorMessage="1" sqref="D14 G3 L3:M3">
      <formula1>YesNo</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codeName="Sheet2">
    <pageSetUpPr fitToPage="1"/>
  </sheetPr>
  <dimension ref="A1:R51"/>
  <sheetViews>
    <sheetView showGridLines="0" showRowColHeaders="0" zoomScale="80" zoomScaleNormal="80" zoomScaleSheetLayoutView="100" workbookViewId="0">
      <selection activeCell="B8" sqref="B8:Q21"/>
    </sheetView>
  </sheetViews>
  <sheetFormatPr defaultColWidth="0" defaultRowHeight="15" customHeight="1" zeroHeight="1"/>
  <cols>
    <col min="1" max="1" width="4.7109375" style="87" customWidth="1"/>
    <col min="2" max="17" width="8.42578125" style="87" customWidth="1"/>
    <col min="18" max="18" width="4.7109375" style="87" customWidth="1"/>
    <col min="19" max="16384" width="0" style="87" hidden="1"/>
  </cols>
  <sheetData>
    <row r="1" spans="1:18" ht="14.1" customHeight="1">
      <c r="A1" s="89"/>
      <c r="B1" s="89"/>
      <c r="C1" s="89"/>
      <c r="D1" s="89"/>
      <c r="E1" s="89"/>
      <c r="F1" s="89"/>
      <c r="G1" s="89"/>
      <c r="H1" s="89"/>
      <c r="I1" s="89"/>
      <c r="J1" s="89"/>
      <c r="K1" s="89"/>
      <c r="L1" s="89"/>
      <c r="M1" s="89"/>
      <c r="N1" s="89"/>
      <c r="O1" s="89"/>
      <c r="P1" s="89"/>
      <c r="Q1" s="89"/>
      <c r="R1" s="89"/>
    </row>
    <row r="2" spans="1:18" ht="14.1" customHeight="1">
      <c r="A2" s="89"/>
      <c r="B2" s="89"/>
      <c r="C2" s="89"/>
      <c r="D2" s="89"/>
      <c r="E2" s="89"/>
      <c r="F2" s="89"/>
      <c r="G2" s="89"/>
      <c r="H2" s="89"/>
      <c r="I2" s="89"/>
      <c r="J2" s="89"/>
      <c r="K2" s="89"/>
      <c r="L2" s="89"/>
      <c r="M2" s="89"/>
      <c r="N2" s="89"/>
      <c r="O2" s="89"/>
      <c r="P2" s="89"/>
      <c r="Q2" s="89"/>
      <c r="R2" s="89"/>
    </row>
    <row r="3" spans="1:18" ht="14.1" customHeight="1">
      <c r="A3" s="89"/>
      <c r="B3" s="89"/>
      <c r="C3" s="89"/>
      <c r="D3" s="89"/>
      <c r="E3" s="89"/>
      <c r="F3" s="89"/>
      <c r="G3" s="89"/>
      <c r="H3" s="89"/>
      <c r="I3" s="89"/>
      <c r="J3" s="89"/>
      <c r="K3" s="89"/>
      <c r="L3" s="89"/>
      <c r="M3" s="89"/>
      <c r="N3" s="89"/>
      <c r="O3" s="89"/>
      <c r="P3" s="89"/>
      <c r="Q3" s="89"/>
      <c r="R3" s="89"/>
    </row>
    <row r="4" spans="1:18" ht="14.1" customHeight="1">
      <c r="A4" s="89"/>
      <c r="B4" s="89"/>
      <c r="C4" s="89"/>
      <c r="D4" s="89"/>
      <c r="E4" s="89"/>
      <c r="F4" s="89"/>
      <c r="G4" s="89"/>
      <c r="H4" s="89"/>
      <c r="I4" s="89"/>
      <c r="J4" s="89"/>
      <c r="K4" s="89"/>
      <c r="L4" s="89"/>
      <c r="M4" s="89"/>
      <c r="N4" s="89"/>
      <c r="O4" s="89"/>
      <c r="P4" s="89"/>
      <c r="Q4" s="89"/>
      <c r="R4" s="89"/>
    </row>
    <row r="5" spans="1:18" ht="14.1" customHeight="1">
      <c r="A5" s="89"/>
      <c r="B5" s="89"/>
      <c r="C5" s="89"/>
      <c r="D5" s="89"/>
      <c r="E5" s="89"/>
      <c r="F5" s="89"/>
      <c r="G5" s="89"/>
      <c r="H5" s="89"/>
      <c r="I5" s="89"/>
      <c r="J5" s="89"/>
      <c r="K5" s="89"/>
      <c r="L5" s="89"/>
      <c r="M5" s="89"/>
      <c r="N5" s="89"/>
      <c r="O5" s="89"/>
      <c r="P5" s="89"/>
      <c r="Q5" s="89"/>
      <c r="R5" s="89"/>
    </row>
    <row r="6" spans="1:18" s="90" customFormat="1" ht="14.1" customHeight="1">
      <c r="A6" s="85"/>
      <c r="B6" s="85"/>
      <c r="C6" s="85"/>
      <c r="D6" s="85"/>
      <c r="E6" s="85"/>
      <c r="F6" s="85"/>
      <c r="G6" s="85"/>
      <c r="H6" s="85"/>
      <c r="I6" s="85"/>
      <c r="J6" s="85"/>
      <c r="K6" s="85"/>
      <c r="L6" s="85"/>
      <c r="M6" s="85"/>
      <c r="N6" s="85"/>
      <c r="O6" s="85"/>
      <c r="P6" s="85"/>
      <c r="Q6" s="85"/>
      <c r="R6" s="85"/>
    </row>
    <row r="7" spans="1:18" s="86" customFormat="1" ht="29.1" customHeight="1">
      <c r="A7" s="300" t="s">
        <v>281</v>
      </c>
      <c r="B7" s="301"/>
      <c r="C7" s="301"/>
      <c r="D7" s="301"/>
      <c r="E7" s="301"/>
      <c r="F7" s="301"/>
      <c r="G7" s="301"/>
      <c r="H7" s="301"/>
      <c r="I7" s="301"/>
      <c r="J7" s="301"/>
      <c r="K7" s="301"/>
      <c r="L7" s="301"/>
      <c r="M7" s="301"/>
      <c r="N7" s="301"/>
      <c r="O7" s="301"/>
      <c r="P7" s="301"/>
      <c r="Q7" s="301"/>
      <c r="R7" s="301"/>
    </row>
    <row r="8" spans="1:18" s="86" customFormat="1" ht="17.25" customHeight="1">
      <c r="B8" s="290" t="s">
        <v>280</v>
      </c>
      <c r="C8" s="302"/>
      <c r="D8" s="302"/>
      <c r="E8" s="302"/>
      <c r="F8" s="302"/>
      <c r="G8" s="302"/>
      <c r="H8" s="302"/>
      <c r="I8" s="302"/>
      <c r="J8" s="302"/>
      <c r="K8" s="302"/>
      <c r="L8" s="302"/>
      <c r="M8" s="302"/>
      <c r="N8" s="302"/>
      <c r="O8" s="302"/>
      <c r="P8" s="302"/>
      <c r="Q8" s="303"/>
      <c r="R8" s="101"/>
    </row>
    <row r="9" spans="1:18" s="86" customFormat="1" ht="85.5" customHeight="1">
      <c r="A9" s="101"/>
      <c r="B9" s="304"/>
      <c r="C9" s="305"/>
      <c r="D9" s="305"/>
      <c r="E9" s="305"/>
      <c r="F9" s="305"/>
      <c r="G9" s="305"/>
      <c r="H9" s="305"/>
      <c r="I9" s="305"/>
      <c r="J9" s="305"/>
      <c r="K9" s="305"/>
      <c r="L9" s="305"/>
      <c r="M9" s="305"/>
      <c r="N9" s="305"/>
      <c r="O9" s="305"/>
      <c r="P9" s="305"/>
      <c r="Q9" s="306"/>
      <c r="R9" s="101"/>
    </row>
    <row r="10" spans="1:18" s="86" customFormat="1" ht="9.9499999999999993" customHeight="1">
      <c r="A10" s="101"/>
      <c r="B10" s="304"/>
      <c r="C10" s="305"/>
      <c r="D10" s="305"/>
      <c r="E10" s="305"/>
      <c r="F10" s="305"/>
      <c r="G10" s="305"/>
      <c r="H10" s="305"/>
      <c r="I10" s="305"/>
      <c r="J10" s="305"/>
      <c r="K10" s="305"/>
      <c r="L10" s="305"/>
      <c r="M10" s="305"/>
      <c r="N10" s="305"/>
      <c r="O10" s="305"/>
      <c r="P10" s="305"/>
      <c r="Q10" s="306"/>
      <c r="R10" s="101"/>
    </row>
    <row r="11" spans="1:18" s="86" customFormat="1" ht="15.75" customHeight="1">
      <c r="A11" s="101"/>
      <c r="B11" s="304"/>
      <c r="C11" s="305"/>
      <c r="D11" s="305"/>
      <c r="E11" s="305"/>
      <c r="F11" s="305"/>
      <c r="G11" s="305"/>
      <c r="H11" s="305"/>
      <c r="I11" s="305"/>
      <c r="J11" s="305"/>
      <c r="K11" s="305"/>
      <c r="L11" s="305"/>
      <c r="M11" s="305"/>
      <c r="N11" s="305"/>
      <c r="O11" s="305"/>
      <c r="P11" s="305"/>
      <c r="Q11" s="306"/>
      <c r="R11" s="101"/>
    </row>
    <row r="12" spans="1:18" s="86" customFormat="1" ht="106.5" customHeight="1">
      <c r="A12" s="101"/>
      <c r="B12" s="304"/>
      <c r="C12" s="305"/>
      <c r="D12" s="305"/>
      <c r="E12" s="305"/>
      <c r="F12" s="305"/>
      <c r="G12" s="305"/>
      <c r="H12" s="305"/>
      <c r="I12" s="305"/>
      <c r="J12" s="305"/>
      <c r="K12" s="305"/>
      <c r="L12" s="305"/>
      <c r="M12" s="305"/>
      <c r="N12" s="305"/>
      <c r="O12" s="305"/>
      <c r="P12" s="305"/>
      <c r="Q12" s="306"/>
      <c r="R12" s="101"/>
    </row>
    <row r="13" spans="1:18" s="86" customFormat="1" ht="17.100000000000001" customHeight="1">
      <c r="A13" s="101"/>
      <c r="B13" s="304"/>
      <c r="C13" s="305"/>
      <c r="D13" s="305"/>
      <c r="E13" s="305"/>
      <c r="F13" s="305"/>
      <c r="G13" s="305"/>
      <c r="H13" s="305"/>
      <c r="I13" s="305"/>
      <c r="J13" s="305"/>
      <c r="K13" s="305"/>
      <c r="L13" s="305"/>
      <c r="M13" s="305"/>
      <c r="N13" s="305"/>
      <c r="O13" s="305"/>
      <c r="P13" s="305"/>
      <c r="Q13" s="306"/>
      <c r="R13" s="101"/>
    </row>
    <row r="14" spans="1:18" s="86" customFormat="1" ht="64.5" customHeight="1">
      <c r="A14" s="101"/>
      <c r="B14" s="304"/>
      <c r="C14" s="305"/>
      <c r="D14" s="305"/>
      <c r="E14" s="305"/>
      <c r="F14" s="305"/>
      <c r="G14" s="305"/>
      <c r="H14" s="305"/>
      <c r="I14" s="305"/>
      <c r="J14" s="305"/>
      <c r="K14" s="305"/>
      <c r="L14" s="305"/>
      <c r="M14" s="305"/>
      <c r="N14" s="305"/>
      <c r="O14" s="305"/>
      <c r="P14" s="305"/>
      <c r="Q14" s="306"/>
      <c r="R14" s="101"/>
    </row>
    <row r="15" spans="1:18" s="86" customFormat="1" ht="6.95" customHeight="1">
      <c r="A15" s="101"/>
      <c r="B15" s="304"/>
      <c r="C15" s="305"/>
      <c r="D15" s="305"/>
      <c r="E15" s="305"/>
      <c r="F15" s="305"/>
      <c r="G15" s="305"/>
      <c r="H15" s="305"/>
      <c r="I15" s="305"/>
      <c r="J15" s="305"/>
      <c r="K15" s="305"/>
      <c r="L15" s="305"/>
      <c r="M15" s="305"/>
      <c r="N15" s="305"/>
      <c r="O15" s="305"/>
      <c r="P15" s="305"/>
      <c r="Q15" s="306"/>
      <c r="R15" s="101"/>
    </row>
    <row r="16" spans="1:18" s="86" customFormat="1" ht="3.95" customHeight="1">
      <c r="A16" s="101"/>
      <c r="B16" s="304"/>
      <c r="C16" s="305"/>
      <c r="D16" s="305"/>
      <c r="E16" s="305"/>
      <c r="F16" s="305"/>
      <c r="G16" s="305"/>
      <c r="H16" s="305"/>
      <c r="I16" s="305"/>
      <c r="J16" s="305"/>
      <c r="K16" s="305"/>
      <c r="L16" s="305"/>
      <c r="M16" s="305"/>
      <c r="N16" s="305"/>
      <c r="O16" s="305"/>
      <c r="P16" s="305"/>
      <c r="Q16" s="306"/>
      <c r="R16" s="101"/>
    </row>
    <row r="17" spans="1:18" s="86" customFormat="1" ht="14.1" customHeight="1">
      <c r="A17" s="101"/>
      <c r="B17" s="304"/>
      <c r="C17" s="305"/>
      <c r="D17" s="305"/>
      <c r="E17" s="305"/>
      <c r="F17" s="305"/>
      <c r="G17" s="305"/>
      <c r="H17" s="305"/>
      <c r="I17" s="305"/>
      <c r="J17" s="305"/>
      <c r="K17" s="305"/>
      <c r="L17" s="305"/>
      <c r="M17" s="305"/>
      <c r="N17" s="305"/>
      <c r="O17" s="305"/>
      <c r="P17" s="305"/>
      <c r="Q17" s="306"/>
      <c r="R17" s="101"/>
    </row>
    <row r="18" spans="1:18" s="86" customFormat="1" ht="100.5" customHeight="1">
      <c r="A18" s="101"/>
      <c r="B18" s="304"/>
      <c r="C18" s="305"/>
      <c r="D18" s="305"/>
      <c r="E18" s="305"/>
      <c r="F18" s="305"/>
      <c r="G18" s="305"/>
      <c r="H18" s="305"/>
      <c r="I18" s="305"/>
      <c r="J18" s="305"/>
      <c r="K18" s="305"/>
      <c r="L18" s="305"/>
      <c r="M18" s="305"/>
      <c r="N18" s="305"/>
      <c r="O18" s="305"/>
      <c r="P18" s="305"/>
      <c r="Q18" s="306"/>
      <c r="R18" s="101"/>
    </row>
    <row r="19" spans="1:18" s="86" customFormat="1" ht="14.1" customHeight="1">
      <c r="A19" s="101"/>
      <c r="B19" s="304"/>
      <c r="C19" s="305"/>
      <c r="D19" s="305"/>
      <c r="E19" s="305"/>
      <c r="F19" s="305"/>
      <c r="G19" s="305"/>
      <c r="H19" s="305"/>
      <c r="I19" s="305"/>
      <c r="J19" s="305"/>
      <c r="K19" s="305"/>
      <c r="L19" s="305"/>
      <c r="M19" s="305"/>
      <c r="N19" s="305"/>
      <c r="O19" s="305"/>
      <c r="P19" s="305"/>
      <c r="Q19" s="306"/>
      <c r="R19" s="101"/>
    </row>
    <row r="20" spans="1:18" s="86" customFormat="1" ht="19.5" customHeight="1">
      <c r="A20" s="101"/>
      <c r="B20" s="304"/>
      <c r="C20" s="305"/>
      <c r="D20" s="305"/>
      <c r="E20" s="305"/>
      <c r="F20" s="305"/>
      <c r="G20" s="305"/>
      <c r="H20" s="305"/>
      <c r="I20" s="305"/>
      <c r="J20" s="305"/>
      <c r="K20" s="305"/>
      <c r="L20" s="305"/>
      <c r="M20" s="305"/>
      <c r="N20" s="305"/>
      <c r="O20" s="305"/>
      <c r="P20" s="305"/>
      <c r="Q20" s="306"/>
      <c r="R20" s="101"/>
    </row>
    <row r="21" spans="1:18" s="86" customFormat="1" ht="222" customHeight="1">
      <c r="A21" s="101"/>
      <c r="B21" s="304"/>
      <c r="C21" s="305"/>
      <c r="D21" s="305"/>
      <c r="E21" s="305"/>
      <c r="F21" s="305"/>
      <c r="G21" s="305"/>
      <c r="H21" s="305"/>
      <c r="I21" s="305"/>
      <c r="J21" s="305"/>
      <c r="K21" s="305"/>
      <c r="L21" s="305"/>
      <c r="M21" s="305"/>
      <c r="N21" s="305"/>
      <c r="O21" s="305"/>
      <c r="P21" s="305"/>
      <c r="Q21" s="306"/>
      <c r="R21" s="101"/>
    </row>
    <row r="22" spans="1:18" s="86" customFormat="1" ht="15.95" hidden="1" customHeight="1">
      <c r="A22" s="101"/>
      <c r="B22" s="127"/>
      <c r="C22" s="128"/>
      <c r="D22" s="128"/>
      <c r="E22" s="128"/>
      <c r="F22" s="128"/>
      <c r="G22" s="128"/>
      <c r="H22" s="128"/>
      <c r="I22" s="128"/>
      <c r="J22" s="128"/>
      <c r="K22" s="128"/>
      <c r="L22" s="128"/>
      <c r="M22" s="128"/>
      <c r="N22" s="128"/>
      <c r="O22" s="128"/>
      <c r="P22" s="128"/>
      <c r="Q22" s="129"/>
      <c r="R22" s="101"/>
    </row>
    <row r="23" spans="1:18" ht="54.95" hidden="1" customHeight="1">
      <c r="A23" s="101"/>
      <c r="B23" s="127"/>
      <c r="C23" s="128"/>
      <c r="D23" s="128"/>
      <c r="E23" s="128"/>
      <c r="F23" s="128"/>
      <c r="G23" s="128"/>
      <c r="H23" s="128"/>
      <c r="I23" s="128"/>
      <c r="J23" s="128"/>
      <c r="K23" s="128"/>
      <c r="L23" s="128"/>
      <c r="M23" s="128"/>
      <c r="N23" s="128"/>
      <c r="O23" s="128"/>
      <c r="P23" s="128"/>
      <c r="Q23" s="129"/>
      <c r="R23" s="101"/>
    </row>
    <row r="24" spans="1:18" s="102" customFormat="1" ht="23.1" customHeight="1">
      <c r="B24" s="287" t="s">
        <v>480</v>
      </c>
      <c r="C24" s="288"/>
      <c r="D24" s="288"/>
      <c r="E24" s="288"/>
      <c r="F24" s="288"/>
      <c r="G24" s="288"/>
      <c r="H24" s="288"/>
      <c r="I24" s="288"/>
      <c r="J24" s="288"/>
      <c r="K24" s="288"/>
      <c r="L24" s="288"/>
      <c r="M24" s="288"/>
      <c r="N24" s="288"/>
      <c r="O24" s="288"/>
      <c r="P24" s="288"/>
      <c r="Q24" s="289"/>
    </row>
    <row r="25" spans="1:18" ht="14.1" customHeight="1">
      <c r="A25" s="87" t="s">
        <v>24</v>
      </c>
      <c r="B25" s="88"/>
      <c r="C25" s="88"/>
      <c r="D25" s="88"/>
      <c r="E25" s="88"/>
      <c r="F25" s="88"/>
      <c r="G25" s="88"/>
      <c r="H25" s="88"/>
      <c r="I25" s="88"/>
      <c r="J25" s="88"/>
      <c r="K25" s="88"/>
      <c r="L25" s="88"/>
      <c r="M25" s="88"/>
      <c r="N25" s="88"/>
      <c r="O25" s="88"/>
      <c r="P25" s="88"/>
      <c r="Q25" s="88"/>
      <c r="R25" s="88"/>
    </row>
    <row r="26" spans="1:18" ht="14.1" customHeight="1">
      <c r="A26" s="87" t="s">
        <v>472</v>
      </c>
      <c r="B26" s="88"/>
      <c r="C26" s="88"/>
      <c r="D26" s="88"/>
      <c r="E26" s="88"/>
      <c r="F26" s="88"/>
      <c r="G26" s="88"/>
      <c r="H26" s="88"/>
      <c r="I26" s="88"/>
      <c r="J26" s="88"/>
      <c r="K26" s="88"/>
      <c r="L26" s="88"/>
      <c r="M26" s="88"/>
      <c r="N26" s="88"/>
      <c r="O26" s="88"/>
      <c r="P26" s="88"/>
      <c r="Q26" s="88"/>
      <c r="R26" s="88"/>
    </row>
    <row r="27" spans="1:18" ht="14.1" customHeight="1">
      <c r="B27" s="88"/>
      <c r="C27" s="88"/>
      <c r="D27" s="88"/>
      <c r="E27" s="88"/>
      <c r="F27" s="88"/>
      <c r="G27" s="88"/>
      <c r="H27" s="88"/>
      <c r="I27" s="88"/>
      <c r="J27" s="88"/>
      <c r="K27" s="88"/>
      <c r="L27" s="88"/>
      <c r="M27" s="88"/>
      <c r="N27" s="88"/>
      <c r="O27" s="88"/>
      <c r="P27" s="88"/>
      <c r="Q27" s="88"/>
      <c r="R27" s="88"/>
    </row>
    <row r="28" spans="1:18">
      <c r="A28" s="91"/>
      <c r="B28" s="91"/>
      <c r="C28" s="91"/>
      <c r="D28" s="91"/>
      <c r="E28" s="91"/>
      <c r="F28" s="91"/>
      <c r="G28" s="91"/>
      <c r="H28" s="91"/>
      <c r="I28" s="91"/>
      <c r="J28" s="91"/>
      <c r="K28" s="91"/>
      <c r="L28" s="91"/>
      <c r="M28" s="91"/>
      <c r="N28" s="92" t="s">
        <v>23</v>
      </c>
      <c r="O28" s="93"/>
      <c r="P28" s="93"/>
      <c r="Q28" s="93"/>
      <c r="R28" s="93"/>
    </row>
    <row r="29" spans="1:18" ht="14.25" hidden="1" customHeight="1"/>
    <row r="30" spans="1:18" ht="15" hidden="1" customHeight="1"/>
    <row r="31" spans="1:18" ht="15" hidden="1" customHeight="1"/>
    <row r="32" spans="1:18"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sheetData>
  <sheetProtection algorithmName="SHA-512" hashValue="wUWeEFvF7yrP8BtO6uQyss0TPft+conPQrMAw1neFqIkEfmO8JY2HZ6NaxtRT9SDt3M7fKl6dnc8+RvCZYfOcA==" saltValue="AmkwT2s5Z3eYMWUva503bw==" spinCount="100000" sheet="1" objects="1" scenarios="1" selectLockedCells="1"/>
  <mergeCells count="3">
    <mergeCell ref="A7:R7"/>
    <mergeCell ref="B8:Q21"/>
    <mergeCell ref="B24:Q24"/>
  </mergeCells>
  <phoneticPr fontId="2" type="noConversion"/>
  <hyperlinks>
    <hyperlink ref="B24" r:id="rId1" display="For further information, please download the accompanying report."/>
    <hyperlink ref="B24:Q24" r:id="rId2" display="Para mais informações, faça o download do relatório neste link. "/>
  </hyperlinks>
  <pageMargins left="0.70866141732283472" right="0.70866141732283472" top="0.45" bottom="0.38" header="0.31496062992125984" footer="0.31496062992125984"/>
  <pageSetup orientation="portrait" horizontalDpi="4294967292" verticalDpi="4294967292"/>
  <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codeName="Sheet10">
    <tabColor rgb="FFFFFF00"/>
  </sheetPr>
  <dimension ref="A1:AQ40"/>
  <sheetViews>
    <sheetView showRowColHeaders="0" zoomScale="85" zoomScaleNormal="85" zoomScalePageLayoutView="80" workbookViewId="0">
      <selection activeCell="F5" sqref="F5"/>
    </sheetView>
  </sheetViews>
  <sheetFormatPr defaultColWidth="0" defaultRowHeight="0" customHeight="1" zeroHeight="1"/>
  <cols>
    <col min="1" max="2" width="1.5703125" style="3" customWidth="1"/>
    <col min="3" max="3" width="10.42578125" style="3" customWidth="1"/>
    <col min="4" max="4" width="133.7109375" style="3" customWidth="1"/>
    <col min="5" max="5" width="1.42578125" style="3" customWidth="1"/>
    <col min="6" max="6" width="13.85546875" style="15" customWidth="1"/>
    <col min="7" max="8" width="2.85546875" style="15" customWidth="1"/>
    <col min="9" max="9" width="42.7109375" style="15" customWidth="1"/>
    <col min="10" max="10" width="2.85546875" style="3" customWidth="1"/>
    <col min="11" max="11" width="1.42578125" style="3" customWidth="1"/>
    <col min="12" max="43" width="0" style="3" hidden="1" customWidth="1"/>
    <col min="44" max="16384" width="11.42578125" style="3" hidden="1"/>
  </cols>
  <sheetData>
    <row r="1" spans="1:14" ht="7.5" customHeight="1" thickBot="1">
      <c r="A1" s="96"/>
      <c r="B1" s="96"/>
      <c r="C1" s="96"/>
      <c r="D1" s="96"/>
      <c r="E1" s="96"/>
      <c r="F1" s="130"/>
      <c r="G1" s="130"/>
      <c r="H1" s="130"/>
      <c r="I1" s="130"/>
      <c r="J1" s="96"/>
      <c r="K1" s="96"/>
    </row>
    <row r="2" spans="1:14" s="20" customFormat="1" ht="36" customHeight="1" thickBot="1">
      <c r="A2" s="96"/>
      <c r="B2" s="131"/>
      <c r="C2" s="132" t="s">
        <v>296</v>
      </c>
      <c r="D2" s="133"/>
      <c r="E2" s="133"/>
      <c r="F2" s="134"/>
      <c r="G2" s="134"/>
      <c r="H2" s="134"/>
      <c r="I2" s="134"/>
      <c r="J2" s="135"/>
      <c r="K2" s="136"/>
    </row>
    <row r="3" spans="1:14" s="20" customFormat="1" ht="20.100000000000001" customHeight="1">
      <c r="A3" s="96"/>
      <c r="B3" s="137"/>
      <c r="C3" s="138"/>
      <c r="D3" s="138"/>
      <c r="E3" s="138"/>
      <c r="F3" s="139" t="s">
        <v>284</v>
      </c>
      <c r="G3" s="140"/>
      <c r="H3" s="141"/>
      <c r="I3" s="142" t="s">
        <v>91</v>
      </c>
      <c r="J3" s="53"/>
      <c r="K3" s="136"/>
    </row>
    <row r="4" spans="1:14" s="20" customFormat="1" ht="21">
      <c r="A4" s="96"/>
      <c r="B4" s="137"/>
      <c r="C4" s="143" t="s">
        <v>285</v>
      </c>
      <c r="D4" s="138"/>
      <c r="E4" s="138"/>
      <c r="F4" s="138"/>
      <c r="G4" s="138"/>
      <c r="H4" s="136"/>
      <c r="I4" s="138"/>
      <c r="J4" s="53"/>
      <c r="K4" s="136"/>
    </row>
    <row r="5" spans="1:14" s="20" customFormat="1" ht="36.75" customHeight="1">
      <c r="A5" s="96"/>
      <c r="B5" s="137"/>
      <c r="C5" s="144">
        <v>2.2000000000000002</v>
      </c>
      <c r="D5" s="145" t="str">
        <f>IF($C$5=2.2, "Os executivos seniores da empresa estão envolvidos diretamente com o gerenciamento de questões relacionadas à água?", "")</f>
        <v>Os executivos seniores da empresa estão envolvidos diretamente com o gerenciamento de questões relacionadas à água?</v>
      </c>
      <c r="E5" s="138"/>
      <c r="F5" s="278"/>
      <c r="G5" s="146"/>
      <c r="H5" s="147"/>
      <c r="I5" s="279"/>
      <c r="J5" s="53"/>
      <c r="K5" s="136"/>
    </row>
    <row r="6" spans="1:14" s="20" customFormat="1" ht="21" customHeight="1">
      <c r="A6" s="96"/>
      <c r="B6" s="137"/>
      <c r="C6" s="144">
        <v>2.9</v>
      </c>
      <c r="D6" s="145" t="str">
        <f>IF($C$6=2.9, "A empresa integra questões de recursos hídricos a sua estratégia de negócio e a seu planejamento financeiro?", "")</f>
        <v>A empresa integra questões de recursos hídricos a sua estratégia de negócio e a seu planejamento financeiro?</v>
      </c>
      <c r="E6" s="138"/>
      <c r="F6" s="278"/>
      <c r="G6" s="146"/>
      <c r="H6" s="147"/>
      <c r="I6" s="279"/>
      <c r="J6" s="53"/>
      <c r="K6" s="136"/>
    </row>
    <row r="7" spans="1:14" s="20" customFormat="1" ht="15">
      <c r="A7" s="96"/>
      <c r="B7" s="137"/>
      <c r="C7" s="138"/>
      <c r="D7" s="138"/>
      <c r="E7" s="138"/>
      <c r="F7" s="138"/>
      <c r="G7" s="138"/>
      <c r="H7" s="136"/>
      <c r="I7" s="138"/>
      <c r="J7" s="53"/>
      <c r="K7" s="136"/>
    </row>
    <row r="8" spans="1:14" s="20" customFormat="1" ht="21">
      <c r="A8" s="96"/>
      <c r="B8" s="137"/>
      <c r="C8" s="143" t="s">
        <v>286</v>
      </c>
      <c r="D8" s="138"/>
      <c r="E8" s="138"/>
      <c r="F8" s="138"/>
      <c r="G8" s="138"/>
      <c r="H8" s="136"/>
      <c r="I8" s="138"/>
      <c r="J8" s="53"/>
      <c r="K8" s="136"/>
    </row>
    <row r="9" spans="1:14" s="20" customFormat="1" ht="23.25">
      <c r="A9" s="96"/>
      <c r="B9" s="137"/>
      <c r="C9" s="281" t="s">
        <v>287</v>
      </c>
      <c r="D9" s="148"/>
      <c r="E9" s="149"/>
      <c r="F9" s="150"/>
      <c r="G9" s="150"/>
      <c r="H9" s="151"/>
      <c r="I9" s="138"/>
      <c r="J9" s="53"/>
      <c r="K9" s="136"/>
    </row>
    <row r="10" spans="1:14" s="55" customFormat="1" ht="18.75">
      <c r="A10" s="152"/>
      <c r="B10" s="153"/>
      <c r="C10" s="154" t="s">
        <v>288</v>
      </c>
      <c r="D10" s="155"/>
      <c r="E10" s="156"/>
      <c r="F10" s="146"/>
      <c r="G10" s="146"/>
      <c r="H10" s="147"/>
      <c r="I10" s="138"/>
      <c r="J10" s="53"/>
      <c r="K10" s="153"/>
      <c r="L10" s="20"/>
      <c r="M10" s="20"/>
      <c r="N10" s="20"/>
    </row>
    <row r="11" spans="1:14" s="55" customFormat="1" ht="18.75">
      <c r="A11" s="152"/>
      <c r="B11" s="153"/>
      <c r="C11" s="144">
        <f>IF(F10="No","",1.1)</f>
        <v>1.1000000000000001</v>
      </c>
      <c r="D11" s="73" t="str">
        <f>IF($C11=1.1, "A empresa coleta e monitora dados relacionados com sua conformidade legal, uso e descarte de água?", "")</f>
        <v>A empresa coleta e monitora dados relacionados com sua conformidade legal, uso e descarte de água?</v>
      </c>
      <c r="E11" s="156"/>
      <c r="F11" s="278"/>
      <c r="G11" s="146"/>
      <c r="H11" s="147"/>
      <c r="I11" s="279"/>
      <c r="J11" s="53"/>
      <c r="K11" s="153"/>
      <c r="L11" s="20"/>
      <c r="M11" s="20"/>
      <c r="N11" s="20"/>
    </row>
    <row r="12" spans="1:14" s="55" customFormat="1" ht="18.75">
      <c r="A12" s="152"/>
      <c r="B12" s="153"/>
      <c r="C12" s="144">
        <f>IF(F10="No","",1.6)</f>
        <v>1.6</v>
      </c>
      <c r="D12" s="73" t="str">
        <f>IF($C12=1.6, "A empresa busca identificar e quantificar os riscos relacionados à água em suas operações próprias?", "")</f>
        <v>A empresa busca identificar e quantificar os riscos relacionados à água em suas operações próprias?</v>
      </c>
      <c r="E12" s="156"/>
      <c r="F12" s="278"/>
      <c r="G12" s="146"/>
      <c r="H12" s="147"/>
      <c r="I12" s="279"/>
      <c r="J12" s="53"/>
      <c r="K12" s="153"/>
      <c r="L12" s="20"/>
      <c r="M12" s="20"/>
      <c r="N12" s="20"/>
    </row>
    <row r="13" spans="1:14" s="55" customFormat="1" ht="18.75" customHeight="1">
      <c r="A13" s="152"/>
      <c r="B13" s="153"/>
      <c r="C13" s="144">
        <f>IF(F10="No","",2.5)</f>
        <v>2.5</v>
      </c>
      <c r="D13" s="73" t="str">
        <f>IF($C13=2.5,"A empresa possui padrões e metas de desempenho para captação/consumo de água para suas operações próprias?", "")</f>
        <v>A empresa possui padrões e metas de desempenho para captação/consumo de água para suas operações próprias?</v>
      </c>
      <c r="E13" s="156"/>
      <c r="F13" s="278"/>
      <c r="G13" s="146"/>
      <c r="H13" s="147"/>
      <c r="I13" s="279"/>
      <c r="J13" s="53"/>
      <c r="K13" s="153"/>
      <c r="L13" s="20"/>
      <c r="M13" s="20"/>
      <c r="N13" s="20"/>
    </row>
    <row r="14" spans="1:14" s="55" customFormat="1" ht="37.5">
      <c r="A14" s="152"/>
      <c r="B14" s="153"/>
      <c r="C14" s="144">
        <f>IF(F10="No","",2.6)</f>
        <v>2.6</v>
      </c>
      <c r="D14" s="73" t="str">
        <f>IF($C14=2.6,"A empresa possui padrões e metas de desempenho para descarte de águas residuárias para suas operações próprias?", "")</f>
        <v>A empresa possui padrões e metas de desempenho para descarte de águas residuárias para suas operações próprias?</v>
      </c>
      <c r="E14" s="156"/>
      <c r="F14" s="278"/>
      <c r="G14" s="146"/>
      <c r="H14" s="147"/>
      <c r="I14" s="279"/>
      <c r="J14" s="53"/>
      <c r="K14" s="153"/>
      <c r="L14" s="20"/>
      <c r="M14" s="20"/>
      <c r="N14" s="20"/>
    </row>
    <row r="15" spans="1:14" s="55" customFormat="1" ht="17.100000000000001" customHeight="1">
      <c r="A15" s="152"/>
      <c r="B15" s="153"/>
      <c r="C15" s="157"/>
      <c r="D15" s="146"/>
      <c r="E15" s="47"/>
      <c r="F15" s="150"/>
      <c r="G15" s="150"/>
      <c r="H15" s="151"/>
      <c r="I15" s="150"/>
      <c r="J15" s="53"/>
      <c r="K15" s="153"/>
      <c r="L15" s="20"/>
      <c r="M15" s="20"/>
      <c r="N15" s="20"/>
    </row>
    <row r="16" spans="1:14" s="55" customFormat="1" ht="24.95" customHeight="1">
      <c r="A16" s="152"/>
      <c r="B16" s="153"/>
      <c r="C16" s="154" t="s">
        <v>289</v>
      </c>
      <c r="D16" s="155"/>
      <c r="E16" s="156"/>
      <c r="F16" s="146"/>
      <c r="G16" s="146"/>
      <c r="H16" s="147"/>
      <c r="I16" s="138"/>
      <c r="J16" s="53"/>
      <c r="K16" s="153"/>
    </row>
    <row r="17" spans="1:11" s="55" customFormat="1" ht="33" customHeight="1">
      <c r="A17" s="152"/>
      <c r="B17" s="153"/>
      <c r="C17" s="144">
        <f>IF(F16="No","",1.5)</f>
        <v>1.5</v>
      </c>
      <c r="D17" s="73" t="str">
        <f>IF($C17=1.5, "A empresa coleta e monitora os dados sobre a eficácia das práticas de gestão de recursos hídricos de seus fornecedores?", "")</f>
        <v>A empresa coleta e monitora os dados sobre a eficácia das práticas de gestão de recursos hídricos de seus fornecedores?</v>
      </c>
      <c r="E17" s="156"/>
      <c r="F17" s="278"/>
      <c r="G17" s="146"/>
      <c r="H17" s="147"/>
      <c r="I17" s="279"/>
      <c r="J17" s="53"/>
      <c r="K17" s="153"/>
    </row>
    <row r="18" spans="1:11" s="55" customFormat="1" ht="18.75">
      <c r="A18" s="152"/>
      <c r="B18" s="153"/>
      <c r="C18" s="144">
        <f>IF(F16="No","",1.7)</f>
        <v>1.7</v>
      </c>
      <c r="D18" s="73" t="str">
        <f>IF($C18=1.7, "A empresa busca identificar e quantificar os riscos relacionados à água em sua cadeia de suprimentos?", "")</f>
        <v>A empresa busca identificar e quantificar os riscos relacionados à água em sua cadeia de suprimentos?</v>
      </c>
      <c r="E18" s="156"/>
      <c r="F18" s="278"/>
      <c r="G18" s="146"/>
      <c r="H18" s="147"/>
      <c r="I18" s="279"/>
      <c r="J18" s="53"/>
      <c r="K18" s="153"/>
    </row>
    <row r="19" spans="1:11" s="55" customFormat="1" ht="9.75" customHeight="1">
      <c r="A19" s="152"/>
      <c r="B19" s="153"/>
      <c r="C19" s="158"/>
      <c r="D19" s="159"/>
      <c r="E19" s="47"/>
      <c r="F19" s="150"/>
      <c r="G19" s="150"/>
      <c r="H19" s="151"/>
      <c r="I19" s="150"/>
      <c r="J19" s="53"/>
      <c r="K19" s="153"/>
    </row>
    <row r="20" spans="1:11" s="55" customFormat="1" ht="18.75">
      <c r="A20" s="152"/>
      <c r="B20" s="153"/>
      <c r="C20" s="154" t="s">
        <v>291</v>
      </c>
      <c r="D20" s="155"/>
      <c r="E20" s="156"/>
      <c r="F20" s="146"/>
      <c r="G20" s="146"/>
      <c r="H20" s="147"/>
      <c r="I20" s="279"/>
      <c r="J20" s="53"/>
      <c r="K20" s="153"/>
    </row>
    <row r="21" spans="1:11" s="55" customFormat="1" ht="18.75">
      <c r="A21" s="152"/>
      <c r="B21" s="153"/>
      <c r="C21" s="160">
        <f>IF(F20="No","",2.1)</f>
        <v>2.1</v>
      </c>
      <c r="D21" s="73" t="str">
        <f>IF($C21=2.1,"A empresa considera as questões hídricas no desenho e desenvolvimento de produtos/processos?","")</f>
        <v>A empresa considera as questões hídricas no desenho e desenvolvimento de produtos/processos?</v>
      </c>
      <c r="E21" s="156"/>
      <c r="F21" s="278"/>
      <c r="G21" s="146"/>
      <c r="H21" s="147"/>
      <c r="I21" s="279"/>
      <c r="J21" s="53"/>
      <c r="K21" s="153"/>
    </row>
    <row r="22" spans="1:11" s="55" customFormat="1" ht="15" customHeight="1" thickBot="1">
      <c r="A22" s="152"/>
      <c r="B22" s="161"/>
      <c r="C22" s="162"/>
      <c r="D22" s="162"/>
      <c r="E22" s="162"/>
      <c r="F22" s="162"/>
      <c r="G22" s="162"/>
      <c r="H22" s="161"/>
      <c r="I22" s="162"/>
      <c r="J22" s="54"/>
      <c r="K22" s="153"/>
    </row>
    <row r="23" spans="1:11" s="55" customFormat="1" ht="24" customHeight="1">
      <c r="A23" s="152"/>
      <c r="B23" s="163" t="s">
        <v>292</v>
      </c>
      <c r="C23" s="164"/>
      <c r="D23" s="165"/>
      <c r="E23" s="165"/>
      <c r="F23" s="165"/>
      <c r="G23" s="165"/>
      <c r="H23" s="165"/>
      <c r="I23" s="165"/>
      <c r="J23" s="72"/>
      <c r="K23" s="156"/>
    </row>
    <row r="24" spans="1:11" s="55" customFormat="1" ht="75.75" customHeight="1">
      <c r="A24" s="152"/>
      <c r="B24" s="153"/>
      <c r="C24" s="307" t="s">
        <v>293</v>
      </c>
      <c r="D24" s="308"/>
      <c r="E24" s="308"/>
      <c r="F24" s="308"/>
      <c r="G24" s="308"/>
      <c r="H24" s="166"/>
      <c r="I24" s="166"/>
      <c r="J24" s="46"/>
      <c r="K24" s="156"/>
    </row>
    <row r="25" spans="1:11" s="55" customFormat="1" ht="81.75" customHeight="1">
      <c r="A25" s="152"/>
      <c r="B25" s="153"/>
      <c r="C25" s="167"/>
      <c r="D25" s="309" t="s">
        <v>294</v>
      </c>
      <c r="E25" s="310"/>
      <c r="F25" s="310"/>
      <c r="G25" s="310"/>
      <c r="H25" s="280"/>
      <c r="I25" s="280"/>
      <c r="J25" s="46"/>
      <c r="K25" s="156"/>
    </row>
    <row r="26" spans="1:11" s="55" customFormat="1" ht="15" hidden="1" customHeight="1">
      <c r="A26" s="152"/>
      <c r="B26" s="153"/>
      <c r="C26" s="167"/>
      <c r="D26" s="310"/>
      <c r="E26" s="310"/>
      <c r="F26" s="310"/>
      <c r="G26" s="310"/>
      <c r="H26" s="156"/>
      <c r="I26" s="280"/>
      <c r="J26" s="46"/>
      <c r="K26" s="156"/>
    </row>
    <row r="27" spans="1:11" s="55" customFormat="1" ht="54" customHeight="1">
      <c r="A27" s="152"/>
      <c r="B27" s="153"/>
      <c r="C27" s="167"/>
      <c r="D27" s="309" t="s">
        <v>295</v>
      </c>
      <c r="E27" s="310"/>
      <c r="F27" s="310"/>
      <c r="G27" s="310"/>
      <c r="H27" s="156"/>
      <c r="I27" s="280"/>
      <c r="J27" s="46"/>
      <c r="K27" s="156"/>
    </row>
    <row r="28" spans="1:11" s="55" customFormat="1" ht="15" customHeight="1" thickBot="1">
      <c r="A28" s="152"/>
      <c r="B28" s="161"/>
      <c r="C28" s="162"/>
      <c r="D28" s="162"/>
      <c r="E28" s="162"/>
      <c r="F28" s="162"/>
      <c r="G28" s="162"/>
      <c r="H28" s="162"/>
      <c r="I28" s="162"/>
      <c r="J28" s="45"/>
      <c r="K28" s="156"/>
    </row>
    <row r="29" spans="1:11" ht="15" customHeight="1">
      <c r="A29" s="96"/>
      <c r="B29" s="96"/>
      <c r="C29" s="96"/>
      <c r="D29" s="168"/>
      <c r="E29" s="169"/>
      <c r="F29" s="130"/>
      <c r="G29" s="130"/>
      <c r="H29" s="130"/>
      <c r="I29" s="130"/>
      <c r="J29" s="170"/>
      <c r="K29" s="96"/>
    </row>
    <row r="30" spans="1:11" ht="23.25" hidden="1" customHeight="1">
      <c r="E30" s="26" t="s">
        <v>10</v>
      </c>
    </row>
    <row r="31" spans="1:11" ht="23.25" hidden="1" customHeight="1">
      <c r="E31" s="26" t="s">
        <v>10</v>
      </c>
    </row>
    <row r="32" spans="1:11" ht="23.25" hidden="1" customHeight="1">
      <c r="E32" s="26" t="s">
        <v>10</v>
      </c>
    </row>
    <row r="33" spans="2:5" ht="23.25" hidden="1" customHeight="1">
      <c r="E33" s="26" t="s">
        <v>10</v>
      </c>
    </row>
    <row r="34" spans="2:5" ht="23.25" hidden="1" customHeight="1">
      <c r="E34" s="15"/>
    </row>
    <row r="35" spans="2:5" s="15" customFormat="1" ht="23.25" hidden="1" customHeight="1">
      <c r="B35" s="3"/>
      <c r="C35" s="3"/>
      <c r="D35" s="3"/>
    </row>
    <row r="36" spans="2:5" s="15" customFormat="1" ht="23.25" hidden="1" customHeight="1">
      <c r="B36" s="3"/>
      <c r="C36" s="3"/>
      <c r="D36" s="3"/>
    </row>
    <row r="37" spans="2:5" s="15" customFormat="1" ht="23.25" hidden="1" customHeight="1">
      <c r="B37" s="3"/>
      <c r="C37" s="3"/>
      <c r="D37" s="3"/>
    </row>
    <row r="38" spans="2:5" s="15" customFormat="1" ht="23.25" hidden="1" customHeight="1">
      <c r="B38" s="3"/>
      <c r="C38" s="3"/>
      <c r="D38" s="3"/>
    </row>
    <row r="39" spans="2:5" s="15" customFormat="1" ht="23.25" hidden="1" customHeight="1">
      <c r="B39" s="3"/>
      <c r="C39" s="3"/>
      <c r="D39" s="3"/>
    </row>
    <row r="40" spans="2:5" s="15" customFormat="1" ht="23.25" hidden="1" customHeight="1">
      <c r="B40" s="3"/>
      <c r="C40" s="3"/>
      <c r="D40" s="3"/>
    </row>
  </sheetData>
  <sheetProtection algorithmName="SHA-512" hashValue="hhRLvRaaQ+iQJrYHCO/LxDtaFQpqs0CA6jS04k5ejHy0l9QgBBhBcKUu+/a593xeLgGUIaCR4ZOrRCRK3Z/jzQ==" saltValue="7lHSSav1GuMSsjIHcatKtw==" spinCount="100000" sheet="1" objects="1" scenarios="1" selectLockedCells="1"/>
  <dataConsolidate/>
  <mergeCells count="4">
    <mergeCell ref="C24:G24"/>
    <mergeCell ref="D25:G25"/>
    <mergeCell ref="D26:G26"/>
    <mergeCell ref="D27:G27"/>
  </mergeCells>
  <phoneticPr fontId="2" type="noConversion"/>
  <conditionalFormatting sqref="F17:I19 F11:I15 F5:I6 I20:I21 F21:H21 F9:H9">
    <cfRule type="cellIs" dxfId="25" priority="17" operator="equal">
      <formula>"Yes"</formula>
    </cfRule>
    <cfRule type="cellIs" dxfId="24" priority="18" operator="equal">
      <formula>"No"</formula>
    </cfRule>
  </conditionalFormatting>
  <conditionalFormatting sqref="F16:H16 F20:H20 F10:H10">
    <cfRule type="cellIs" dxfId="23" priority="21" stopIfTrue="1" operator="equal">
      <formula>"Yes"</formula>
    </cfRule>
    <cfRule type="cellIs" dxfId="22" priority="22" stopIfTrue="1" operator="equal">
      <formula>"No"</formula>
    </cfRule>
  </conditionalFormatting>
  <dataValidations count="3">
    <dataValidation type="list" allowBlank="1" showInputMessage="1" showErrorMessage="1" sqref="F20:H21 F5:H6 F16:H18 F10:H14">
      <formula1>YesNo</formula1>
    </dataValidation>
    <dataValidation type="list" allowBlank="1" showInputMessage="1" showErrorMessage="1" sqref="F19:H19">
      <formula1>OFFSET(INDIRECT(SUBSTITUTE($F$16," ","")),0,0,COUNTA(INDIRECT(SUBSTITUTE($F$16," ","")&amp;"Col")),1)</formula1>
    </dataValidation>
    <dataValidation type="list" allowBlank="1" showInputMessage="1" showErrorMessage="1" sqref="F15:H15">
      <formula1>OFFSET(INDIRECT(SUBSTITUTE($F$10," ","")),0,0,COUNTA(INDIRECT(SUBSTITUTE($F$10," ","")&amp;"Col")),1)</formula1>
    </dataValidation>
  </dataValidations>
  <pageMargins left="0.25" right="0.25" top="0.25" bottom="0.25" header="0" footer="0"/>
  <pageSetup orientation="portrait" horizontalDpi="4294967292" verticalDpi="4294967292"/>
  <ignoredErrors>
    <ignoredError sqref="C21" emptyCellReference="1"/>
  </ignoredErrors>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codeName="Sheet5">
    <tabColor theme="7"/>
  </sheetPr>
  <dimension ref="A1:M12"/>
  <sheetViews>
    <sheetView showRowColHeaders="0" zoomScale="85" zoomScaleNormal="85" zoomScalePageLayoutView="85" workbookViewId="0">
      <pane xSplit="3" ySplit="3" topLeftCell="D4" activePane="bottomRight" state="frozen"/>
      <selection activeCell="B10" sqref="B10:Q10"/>
      <selection pane="topRight" activeCell="B10" sqref="B10:Q10"/>
      <selection pane="bottomLeft" activeCell="B10" sqref="B10:Q10"/>
      <selection pane="bottomRight" activeCell="H4" sqref="H4"/>
    </sheetView>
  </sheetViews>
  <sheetFormatPr defaultColWidth="0" defaultRowHeight="15" zeroHeight="1"/>
  <cols>
    <col min="1" max="1" width="1.42578125" style="3" customWidth="1"/>
    <col min="2" max="2" width="5.7109375" style="13" customWidth="1"/>
    <col min="3" max="3" width="25.7109375" style="3" customWidth="1"/>
    <col min="4" max="6" width="34.28515625" style="3" customWidth="1"/>
    <col min="7" max="7" width="20" style="15" customWidth="1"/>
    <col min="8" max="8" width="15.85546875" style="3" customWidth="1"/>
    <col min="9" max="9" width="50" style="3" customWidth="1"/>
    <col min="10" max="10" width="21.42578125" style="3" customWidth="1"/>
    <col min="11" max="11" width="50" style="3" customWidth="1"/>
    <col min="12" max="12" width="1.42578125" style="3" customWidth="1"/>
    <col min="13" max="13" width="0" style="3" hidden="1" customWidth="1"/>
    <col min="14" max="16384" width="9.140625" style="3" hidden="1"/>
  </cols>
  <sheetData>
    <row r="1" spans="1:12" ht="24" thickBot="1">
      <c r="A1" s="96"/>
      <c r="B1" s="231"/>
      <c r="C1" s="171" t="s">
        <v>130</v>
      </c>
      <c r="D1" s="172"/>
      <c r="E1" s="172"/>
      <c r="F1" s="172"/>
      <c r="G1" s="173" t="s">
        <v>11</v>
      </c>
      <c r="H1" s="174"/>
      <c r="I1" s="172"/>
      <c r="J1" s="172"/>
      <c r="K1" s="172"/>
      <c r="L1" s="96"/>
    </row>
    <row r="2" spans="1:12" s="75" customFormat="1" ht="32.25" thickBot="1">
      <c r="A2" s="175"/>
      <c r="B2" s="176"/>
      <c r="C2" s="177" t="s">
        <v>53</v>
      </c>
      <c r="D2" s="178" t="s">
        <v>83</v>
      </c>
      <c r="E2" s="178" t="s">
        <v>84</v>
      </c>
      <c r="F2" s="178" t="s">
        <v>85</v>
      </c>
      <c r="G2" s="178" t="s">
        <v>86</v>
      </c>
      <c r="H2" s="178" t="s">
        <v>88</v>
      </c>
      <c r="I2" s="177" t="s">
        <v>87</v>
      </c>
      <c r="J2" s="178" t="s">
        <v>89</v>
      </c>
      <c r="K2" s="179" t="s">
        <v>91</v>
      </c>
      <c r="L2" s="175"/>
    </row>
    <row r="3" spans="1:12" ht="21.75" thickBot="1">
      <c r="A3" s="96"/>
      <c r="B3" s="311" t="s">
        <v>113</v>
      </c>
      <c r="C3" s="312"/>
      <c r="D3" s="211"/>
      <c r="E3" s="180"/>
      <c r="F3" s="180"/>
      <c r="G3" s="180"/>
      <c r="H3" s="181"/>
      <c r="I3" s="180"/>
      <c r="J3" s="180"/>
      <c r="K3" s="182"/>
      <c r="L3" s="96"/>
    </row>
    <row r="4" spans="1:12" ht="179.25" thickBot="1">
      <c r="A4" s="96"/>
      <c r="B4" s="234" t="s">
        <v>55</v>
      </c>
      <c r="C4" s="183" t="s">
        <v>54</v>
      </c>
      <c r="D4" s="184" t="s">
        <v>92</v>
      </c>
      <c r="E4" s="184" t="s">
        <v>93</v>
      </c>
      <c r="F4" s="184" t="s">
        <v>94</v>
      </c>
      <c r="G4" s="204" t="s">
        <v>95</v>
      </c>
      <c r="H4" s="195"/>
      <c r="I4" s="199" t="s">
        <v>96</v>
      </c>
      <c r="J4" s="199" t="s">
        <v>3</v>
      </c>
      <c r="K4" s="209"/>
      <c r="L4" s="96"/>
    </row>
    <row r="5" spans="1:12" ht="192" thickBot="1">
      <c r="A5" s="96"/>
      <c r="B5" s="234" t="s">
        <v>56</v>
      </c>
      <c r="C5" s="183" t="s">
        <v>97</v>
      </c>
      <c r="D5" s="187" t="s">
        <v>98</v>
      </c>
      <c r="E5" s="187" t="s">
        <v>99</v>
      </c>
      <c r="F5" s="187" t="s">
        <v>100</v>
      </c>
      <c r="G5" s="205" t="s">
        <v>95</v>
      </c>
      <c r="H5" s="195"/>
      <c r="I5" s="199" t="s">
        <v>101</v>
      </c>
      <c r="J5" s="199" t="s">
        <v>4</v>
      </c>
      <c r="K5" s="209"/>
      <c r="L5" s="96"/>
    </row>
    <row r="6" spans="1:12" ht="192" thickBot="1">
      <c r="A6" s="96"/>
      <c r="B6" s="234" t="s">
        <v>57</v>
      </c>
      <c r="C6" s="183" t="s">
        <v>102</v>
      </c>
      <c r="D6" s="184" t="s">
        <v>103</v>
      </c>
      <c r="E6" s="184" t="s">
        <v>104</v>
      </c>
      <c r="F6" s="184" t="s">
        <v>105</v>
      </c>
      <c r="G6" s="205" t="s">
        <v>95</v>
      </c>
      <c r="H6" s="195"/>
      <c r="I6" s="199" t="s">
        <v>106</v>
      </c>
      <c r="J6" s="199" t="s">
        <v>2</v>
      </c>
      <c r="K6" s="209"/>
      <c r="L6" s="96"/>
    </row>
    <row r="7" spans="1:12" ht="128.25" thickBot="1">
      <c r="A7" s="96"/>
      <c r="B7" s="234" t="s">
        <v>58</v>
      </c>
      <c r="C7" s="183" t="s">
        <v>107</v>
      </c>
      <c r="D7" s="184" t="s">
        <v>108</v>
      </c>
      <c r="E7" s="184" t="s">
        <v>109</v>
      </c>
      <c r="F7" s="184" t="s">
        <v>110</v>
      </c>
      <c r="G7" s="205" t="s">
        <v>111</v>
      </c>
      <c r="H7" s="195"/>
      <c r="I7" s="200" t="s">
        <v>112</v>
      </c>
      <c r="J7" s="199" t="s">
        <v>1</v>
      </c>
      <c r="K7" s="209"/>
      <c r="L7" s="96"/>
    </row>
    <row r="8" spans="1:12" ht="135.75" thickBot="1">
      <c r="A8" s="96"/>
      <c r="B8" s="236" t="s">
        <v>59</v>
      </c>
      <c r="C8" s="189" t="s">
        <v>290</v>
      </c>
      <c r="D8" s="190" t="s">
        <v>114</v>
      </c>
      <c r="E8" s="190" t="s">
        <v>115</v>
      </c>
      <c r="F8" s="190" t="s">
        <v>116</v>
      </c>
      <c r="G8" s="206" t="s">
        <v>117</v>
      </c>
      <c r="H8" s="196"/>
      <c r="I8" s="201" t="s">
        <v>118</v>
      </c>
      <c r="J8" s="201" t="s">
        <v>6</v>
      </c>
      <c r="K8" s="209" t="s">
        <v>14</v>
      </c>
      <c r="L8" s="96"/>
    </row>
    <row r="9" spans="1:12" ht="21.75" thickBot="1">
      <c r="A9" s="96"/>
      <c r="B9" s="237"/>
      <c r="C9" s="191" t="s">
        <v>119</v>
      </c>
      <c r="D9" s="191"/>
      <c r="E9" s="191"/>
      <c r="F9" s="191"/>
      <c r="G9" s="207"/>
      <c r="H9" s="192"/>
      <c r="I9" s="191"/>
      <c r="J9" s="191"/>
      <c r="K9" s="210"/>
      <c r="L9" s="136"/>
    </row>
    <row r="10" spans="1:12" ht="192" thickBot="1">
      <c r="A10" s="96"/>
      <c r="B10" s="238" t="s">
        <v>60</v>
      </c>
      <c r="C10" s="193" t="s">
        <v>120</v>
      </c>
      <c r="D10" s="194" t="s">
        <v>121</v>
      </c>
      <c r="E10" s="194" t="s">
        <v>122</v>
      </c>
      <c r="F10" s="194" t="s">
        <v>123</v>
      </c>
      <c r="G10" s="208" t="s">
        <v>95</v>
      </c>
      <c r="H10" s="197"/>
      <c r="I10" s="202" t="s">
        <v>124</v>
      </c>
      <c r="J10" s="202" t="s">
        <v>16</v>
      </c>
      <c r="K10" s="209"/>
      <c r="L10" s="96"/>
    </row>
    <row r="11" spans="1:12" ht="165.75" thickBot="1">
      <c r="A11" s="96"/>
      <c r="B11" s="234" t="s">
        <v>61</v>
      </c>
      <c r="C11" s="183" t="s">
        <v>125</v>
      </c>
      <c r="D11" s="184" t="s">
        <v>126</v>
      </c>
      <c r="E11" s="184" t="s">
        <v>127</v>
      </c>
      <c r="F11" s="184" t="s">
        <v>128</v>
      </c>
      <c r="G11" s="205" t="s">
        <v>129</v>
      </c>
      <c r="H11" s="195"/>
      <c r="I11" s="203" t="s">
        <v>481</v>
      </c>
      <c r="J11" s="203" t="s">
        <v>0</v>
      </c>
      <c r="K11" s="209" t="s">
        <v>14</v>
      </c>
      <c r="L11" s="96"/>
    </row>
    <row r="12" spans="1:12" ht="14.25" customHeight="1">
      <c r="A12" s="96"/>
      <c r="B12" s="231"/>
      <c r="C12" s="96"/>
      <c r="D12" s="96"/>
      <c r="E12" s="96"/>
      <c r="F12" s="96"/>
      <c r="G12" s="130"/>
      <c r="H12" s="96"/>
      <c r="I12" s="96"/>
      <c r="J12" s="96"/>
      <c r="K12" s="96"/>
      <c r="L12" s="96"/>
    </row>
  </sheetData>
  <sheetProtection algorithmName="SHA-512" hashValue="yzIOaukyivbpg4dnjwjj+bN+um4/IURiyln4oeKAEFXqpYTQAzLIMLTIcZMKptFxY5VCkGYd9j+qm7z5W5WDyA==" saltValue="JrFNtUa1QHjSnJa2pWUSgg==" spinCount="100000" sheet="1" objects="1" scenarios="1" selectLockedCells="1"/>
  <mergeCells count="1">
    <mergeCell ref="B3:C3"/>
  </mergeCells>
  <phoneticPr fontId="2" type="noConversion"/>
  <conditionalFormatting sqref="H4:H8 H10:H11">
    <cfRule type="cellIs" dxfId="21" priority="2" operator="equal">
      <formula>"Advanced Progress"</formula>
    </cfRule>
    <cfRule type="cellIs" dxfId="20" priority="3" operator="equal">
      <formula>"Initial Steps"</formula>
    </cfRule>
    <cfRule type="cellIs" dxfId="19" priority="4" operator="equal">
      <formula>"No Evidence of Action"</formula>
    </cfRule>
  </conditionalFormatting>
  <conditionalFormatting sqref="H10:H11 H4:H8">
    <cfRule type="cellIs" dxfId="18" priority="1" operator="equal">
      <formula>"Leading Practice"</formula>
    </cfRule>
  </conditionalFormatting>
  <dataValidations count="1">
    <dataValidation type="list" allowBlank="1" showInputMessage="1" showErrorMessage="1" sqref="H4:H8 H10:H11">
      <formula1>progresslist</formula1>
    </dataValidation>
  </dataValidations>
  <pageMargins left="0.2" right="0.2" top="0.25" bottom="0.25" header="0" footer="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codeName="Sheet6">
    <tabColor theme="6"/>
  </sheetPr>
  <dimension ref="A1:M19"/>
  <sheetViews>
    <sheetView showRowColHeaders="0" zoomScale="85" zoomScaleNormal="85" zoomScalePageLayoutView="85" workbookViewId="0">
      <pane xSplit="3" ySplit="2" topLeftCell="D3" activePane="bottomRight" state="frozen"/>
      <selection activeCell="B10" sqref="B10:Q10"/>
      <selection pane="topRight" activeCell="B10" sqref="B10:Q10"/>
      <selection pane="bottomLeft" activeCell="B10" sqref="B10:Q10"/>
      <selection pane="bottomRight" activeCell="H4" sqref="H4"/>
    </sheetView>
  </sheetViews>
  <sheetFormatPr defaultColWidth="0" defaultRowHeight="15" zeroHeight="1"/>
  <cols>
    <col min="1" max="1" width="1.42578125" style="3" customWidth="1"/>
    <col min="2" max="2" width="5.7109375" style="13" customWidth="1"/>
    <col min="3" max="3" width="25.7109375" style="3" customWidth="1"/>
    <col min="4" max="6" width="34.28515625" style="3" customWidth="1"/>
    <col min="7" max="7" width="20" style="3" customWidth="1"/>
    <col min="8" max="8" width="15.85546875" style="3" customWidth="1"/>
    <col min="9" max="9" width="50" style="3" customWidth="1"/>
    <col min="10" max="10" width="21.42578125" style="3" customWidth="1"/>
    <col min="11" max="11" width="50" style="3" customWidth="1"/>
    <col min="12" max="12" width="1.42578125" style="3" customWidth="1"/>
    <col min="13" max="13" width="0" style="3" hidden="1" customWidth="1"/>
    <col min="14" max="16384" width="9.140625" style="3" hidden="1"/>
  </cols>
  <sheetData>
    <row r="1" spans="1:12" ht="24" thickBot="1">
      <c r="A1" s="96"/>
      <c r="B1" s="231"/>
      <c r="C1" s="171" t="s">
        <v>132</v>
      </c>
      <c r="D1" s="172"/>
      <c r="E1" s="212"/>
      <c r="F1" s="172"/>
      <c r="G1" s="213"/>
      <c r="H1" s="174"/>
      <c r="I1" s="172"/>
      <c r="J1" s="172"/>
      <c r="K1" s="172"/>
      <c r="L1" s="96"/>
    </row>
    <row r="2" spans="1:12" s="75" customFormat="1" ht="32.25" thickBot="1">
      <c r="A2" s="175"/>
      <c r="B2" s="214"/>
      <c r="C2" s="215" t="s">
        <v>53</v>
      </c>
      <c r="D2" s="216" t="s">
        <v>83</v>
      </c>
      <c r="E2" s="216" t="s">
        <v>84</v>
      </c>
      <c r="F2" s="216" t="s">
        <v>85</v>
      </c>
      <c r="G2" s="216" t="s">
        <v>86</v>
      </c>
      <c r="H2" s="216" t="s">
        <v>88</v>
      </c>
      <c r="I2" s="215" t="s">
        <v>87</v>
      </c>
      <c r="J2" s="216" t="s">
        <v>90</v>
      </c>
      <c r="K2" s="217" t="s">
        <v>91</v>
      </c>
      <c r="L2" s="175"/>
    </row>
    <row r="3" spans="1:12" ht="21.75" thickBot="1">
      <c r="A3" s="96"/>
      <c r="B3" s="232"/>
      <c r="C3" s="218" t="s">
        <v>131</v>
      </c>
      <c r="D3" s="219"/>
      <c r="E3" s="219"/>
      <c r="F3" s="219"/>
      <c r="G3" s="219"/>
      <c r="H3" s="220"/>
      <c r="I3" s="221"/>
      <c r="J3" s="221"/>
      <c r="K3" s="222"/>
      <c r="L3" s="96"/>
    </row>
    <row r="4" spans="1:12" ht="75.75" thickBot="1">
      <c r="A4" s="96"/>
      <c r="B4" s="233" t="s">
        <v>62</v>
      </c>
      <c r="C4" s="183" t="s">
        <v>133</v>
      </c>
      <c r="D4" s="184" t="s">
        <v>134</v>
      </c>
      <c r="E4" s="184" t="s">
        <v>135</v>
      </c>
      <c r="F4" s="184" t="s">
        <v>136</v>
      </c>
      <c r="G4" s="185" t="s">
        <v>111</v>
      </c>
      <c r="H4" s="195"/>
      <c r="I4" s="203" t="s">
        <v>137</v>
      </c>
      <c r="J4" s="203" t="s">
        <v>17</v>
      </c>
      <c r="K4" s="198"/>
      <c r="L4" s="96"/>
    </row>
    <row r="5" spans="1:12" ht="180.75" thickBot="1">
      <c r="A5" s="96"/>
      <c r="B5" s="233" t="s">
        <v>63</v>
      </c>
      <c r="C5" s="183" t="s">
        <v>138</v>
      </c>
      <c r="D5" s="184" t="s">
        <v>139</v>
      </c>
      <c r="E5" s="184" t="s">
        <v>140</v>
      </c>
      <c r="F5" s="184" t="s">
        <v>141</v>
      </c>
      <c r="G5" s="185" t="s">
        <v>111</v>
      </c>
      <c r="H5" s="195"/>
      <c r="I5" s="203" t="s">
        <v>142</v>
      </c>
      <c r="J5" s="203" t="s">
        <v>17</v>
      </c>
      <c r="K5" s="198"/>
      <c r="L5" s="96"/>
    </row>
    <row r="6" spans="1:12" ht="180.75" thickBot="1">
      <c r="A6" s="96"/>
      <c r="B6" s="234" t="s">
        <v>64</v>
      </c>
      <c r="C6" s="223" t="s">
        <v>143</v>
      </c>
      <c r="D6" s="187" t="s">
        <v>144</v>
      </c>
      <c r="E6" s="184" t="s">
        <v>145</v>
      </c>
      <c r="F6" s="184" t="s">
        <v>146</v>
      </c>
      <c r="G6" s="188" t="s">
        <v>111</v>
      </c>
      <c r="H6" s="195"/>
      <c r="I6" s="257" t="s">
        <v>147</v>
      </c>
      <c r="J6" s="203" t="s">
        <v>21</v>
      </c>
      <c r="K6" s="198" t="s">
        <v>14</v>
      </c>
      <c r="L6" s="96"/>
    </row>
    <row r="7" spans="1:12" ht="21.75" thickBot="1">
      <c r="A7" s="96"/>
      <c r="B7" s="232"/>
      <c r="C7" s="218" t="s">
        <v>148</v>
      </c>
      <c r="D7" s="224"/>
      <c r="E7" s="224"/>
      <c r="F7" s="224"/>
      <c r="G7" s="228"/>
      <c r="H7" s="230"/>
      <c r="I7" s="258"/>
      <c r="J7" s="258"/>
      <c r="K7" s="229"/>
      <c r="L7" s="96"/>
    </row>
    <row r="8" spans="1:12" ht="166.5" thickBot="1">
      <c r="A8" s="96"/>
      <c r="B8" s="233" t="s">
        <v>65</v>
      </c>
      <c r="C8" s="183" t="s">
        <v>149</v>
      </c>
      <c r="D8" s="184" t="s">
        <v>150</v>
      </c>
      <c r="E8" s="184" t="s">
        <v>151</v>
      </c>
      <c r="F8" s="184" t="s">
        <v>152</v>
      </c>
      <c r="G8" s="225" t="s">
        <v>111</v>
      </c>
      <c r="H8" s="195"/>
      <c r="I8" s="257" t="s">
        <v>153</v>
      </c>
      <c r="J8" s="203" t="s">
        <v>17</v>
      </c>
      <c r="K8" s="198"/>
      <c r="L8" s="96"/>
    </row>
    <row r="9" spans="1:12" ht="90.75" thickBot="1">
      <c r="A9" s="96"/>
      <c r="B9" s="233" t="s">
        <v>66</v>
      </c>
      <c r="C9" s="223" t="s">
        <v>154</v>
      </c>
      <c r="D9" s="184" t="s">
        <v>155</v>
      </c>
      <c r="E9" s="184" t="s">
        <v>156</v>
      </c>
      <c r="F9" s="184" t="s">
        <v>157</v>
      </c>
      <c r="G9" s="185" t="s">
        <v>95</v>
      </c>
      <c r="H9" s="195"/>
      <c r="I9" s="203" t="s">
        <v>474</v>
      </c>
      <c r="J9" s="203" t="s">
        <v>18</v>
      </c>
      <c r="K9" s="198"/>
      <c r="L9" s="96"/>
    </row>
    <row r="10" spans="1:12" ht="135.75" thickBot="1">
      <c r="A10" s="96"/>
      <c r="B10" s="233" t="s">
        <v>67</v>
      </c>
      <c r="C10" s="223" t="s">
        <v>158</v>
      </c>
      <c r="D10" s="184" t="s">
        <v>159</v>
      </c>
      <c r="E10" s="184" t="s">
        <v>160</v>
      </c>
      <c r="F10" s="184" t="s">
        <v>161</v>
      </c>
      <c r="G10" s="185" t="s">
        <v>95</v>
      </c>
      <c r="H10" s="195"/>
      <c r="I10" s="259" t="s">
        <v>14</v>
      </c>
      <c r="J10" s="203" t="s">
        <v>18</v>
      </c>
      <c r="K10" s="198"/>
      <c r="L10" s="96"/>
    </row>
    <row r="11" spans="1:12" ht="195.75" thickBot="1">
      <c r="A11" s="96"/>
      <c r="B11" s="233" t="s">
        <v>68</v>
      </c>
      <c r="C11" s="183" t="s">
        <v>162</v>
      </c>
      <c r="D11" s="184" t="s">
        <v>163</v>
      </c>
      <c r="E11" s="184" t="s">
        <v>164</v>
      </c>
      <c r="F11" s="184" t="s">
        <v>165</v>
      </c>
      <c r="G11" s="185" t="s">
        <v>95</v>
      </c>
      <c r="H11" s="195"/>
      <c r="I11" s="203"/>
      <c r="J11" s="203" t="s">
        <v>19</v>
      </c>
      <c r="K11" s="198"/>
      <c r="L11" s="96"/>
    </row>
    <row r="12" spans="1:12" ht="255.75" thickBot="1">
      <c r="A12" s="96"/>
      <c r="B12" s="233" t="s">
        <v>69</v>
      </c>
      <c r="C12" s="223" t="s">
        <v>166</v>
      </c>
      <c r="D12" s="187" t="s">
        <v>167</v>
      </c>
      <c r="E12" s="187" t="s">
        <v>168</v>
      </c>
      <c r="F12" s="187" t="s">
        <v>169</v>
      </c>
      <c r="G12" s="185" t="s">
        <v>117</v>
      </c>
      <c r="H12" s="195"/>
      <c r="I12" s="203" t="s">
        <v>170</v>
      </c>
      <c r="J12" s="203" t="s">
        <v>19</v>
      </c>
      <c r="K12" s="198"/>
      <c r="L12" s="96"/>
    </row>
    <row r="13" spans="1:12" ht="21.75" thickBot="1">
      <c r="A13" s="96"/>
      <c r="B13" s="232"/>
      <c r="C13" s="218" t="s">
        <v>171</v>
      </c>
      <c r="D13" s="224"/>
      <c r="E13" s="224"/>
      <c r="F13" s="224"/>
      <c r="G13" s="224"/>
      <c r="H13" s="230"/>
      <c r="I13" s="258"/>
      <c r="J13" s="258"/>
      <c r="K13" s="229"/>
      <c r="L13" s="96"/>
    </row>
    <row r="14" spans="1:12" ht="204.75" thickBot="1">
      <c r="A14" s="96"/>
      <c r="B14" s="233" t="s">
        <v>70</v>
      </c>
      <c r="C14" s="183" t="s">
        <v>172</v>
      </c>
      <c r="D14" s="184" t="s">
        <v>173</v>
      </c>
      <c r="E14" s="226" t="s">
        <v>174</v>
      </c>
      <c r="F14" s="184" t="s">
        <v>175</v>
      </c>
      <c r="G14" s="185" t="s">
        <v>111</v>
      </c>
      <c r="H14" s="195"/>
      <c r="I14" s="203" t="s">
        <v>176</v>
      </c>
      <c r="J14" s="203" t="s">
        <v>21</v>
      </c>
      <c r="K14" s="198"/>
      <c r="L14" s="96"/>
    </row>
    <row r="15" spans="1:12" ht="153.75" thickBot="1">
      <c r="A15" s="96"/>
      <c r="B15" s="235" t="s">
        <v>71</v>
      </c>
      <c r="C15" s="183" t="s">
        <v>177</v>
      </c>
      <c r="D15" s="184" t="s">
        <v>178</v>
      </c>
      <c r="E15" s="184" t="s">
        <v>179</v>
      </c>
      <c r="F15" s="184" t="s">
        <v>180</v>
      </c>
      <c r="G15" s="185" t="s">
        <v>181</v>
      </c>
      <c r="H15" s="195"/>
      <c r="I15" s="260" t="s">
        <v>183</v>
      </c>
      <c r="J15" s="260" t="s">
        <v>20</v>
      </c>
      <c r="K15" s="198"/>
      <c r="L15" s="96"/>
    </row>
    <row r="16" spans="1:12" ht="105.75" thickBot="1">
      <c r="A16" s="96"/>
      <c r="B16" s="233" t="s">
        <v>72</v>
      </c>
      <c r="C16" s="183" t="s">
        <v>185</v>
      </c>
      <c r="D16" s="184" t="s">
        <v>186</v>
      </c>
      <c r="E16" s="184" t="s">
        <v>187</v>
      </c>
      <c r="F16" s="184" t="s">
        <v>188</v>
      </c>
      <c r="G16" s="185" t="s">
        <v>182</v>
      </c>
      <c r="H16" s="195"/>
      <c r="I16" s="261" t="s">
        <v>184</v>
      </c>
      <c r="J16" s="261" t="s">
        <v>20</v>
      </c>
      <c r="K16" s="198"/>
      <c r="L16" s="96"/>
    </row>
    <row r="17" spans="1:12">
      <c r="A17" s="96"/>
      <c r="B17" s="231"/>
      <c r="C17" s="96"/>
      <c r="D17" s="96"/>
      <c r="E17" s="96"/>
      <c r="F17" s="96"/>
      <c r="G17" s="96"/>
      <c r="H17" s="96"/>
      <c r="I17" s="96"/>
      <c r="J17" s="96"/>
      <c r="K17" s="96"/>
      <c r="L17" s="96"/>
    </row>
    <row r="18" spans="1:12" hidden="1"/>
    <row r="19" spans="1:12" hidden="1"/>
  </sheetData>
  <sheetProtection algorithmName="SHA-512" hashValue="dXqia3n0ZnjWdvAmiTe+w6AKAEhS649+ljVFz2pkD8wgbh/60G+s7t6z+sztwN8Yxaoj0pYIQsVOEEzYVP1tXg==" saltValue="7+X8G2TBf4z3i6ET+Ie91Q==" spinCount="100000" sheet="1" objects="1" scenarios="1" selectLockedCells="1"/>
  <phoneticPr fontId="2" type="noConversion"/>
  <conditionalFormatting sqref="H4:H6 H8:H12 H14:H16">
    <cfRule type="cellIs" dxfId="17" priority="3" operator="equal">
      <formula>"Leading Practice"</formula>
    </cfRule>
  </conditionalFormatting>
  <conditionalFormatting sqref="H14:H16 H8:H12 H4:H6">
    <cfRule type="cellIs" dxfId="16" priority="1" operator="equal">
      <formula>"Initial Steps"</formula>
    </cfRule>
    <cfRule type="cellIs" dxfId="15" priority="2" operator="equal">
      <formula>"Advanced Progress"</formula>
    </cfRule>
  </conditionalFormatting>
  <dataValidations count="1">
    <dataValidation type="list" allowBlank="1" showInputMessage="1" showErrorMessage="1" sqref="H4:H6 H8:H12 H14:H16">
      <formula1>progresslist</formula1>
    </dataValidation>
  </dataValidations>
  <pageMargins left="0.2" right="0.2" top="0.25" bottom="0.25" header="0" footer="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sheetPr codeName="Sheet7">
    <tabColor theme="5"/>
  </sheetPr>
  <dimension ref="A1:M12"/>
  <sheetViews>
    <sheetView showRowColHeaders="0" zoomScale="85" zoomScaleNormal="85" zoomScalePageLayoutView="85" workbookViewId="0">
      <pane xSplit="3" ySplit="2" topLeftCell="D3" activePane="bottomRight" state="frozen"/>
      <selection activeCell="B10" sqref="B10:Q10"/>
      <selection pane="topRight" activeCell="B10" sqref="B10:Q10"/>
      <selection pane="bottomLeft" activeCell="B10" sqref="B10:Q10"/>
      <selection pane="bottomRight" activeCell="H3" sqref="H3"/>
    </sheetView>
  </sheetViews>
  <sheetFormatPr defaultColWidth="0" defaultRowHeight="15" zeroHeight="1"/>
  <cols>
    <col min="1" max="1" width="1.42578125" style="96" customWidth="1"/>
    <col min="2" max="2" width="5.7109375" style="231" customWidth="1"/>
    <col min="3" max="3" width="25.7109375" style="96" customWidth="1"/>
    <col min="4" max="6" width="34.28515625" style="96" customWidth="1"/>
    <col min="7" max="7" width="20" style="130" customWidth="1"/>
    <col min="8" max="8" width="15.85546875" style="96" customWidth="1"/>
    <col min="9" max="9" width="50" style="138" customWidth="1"/>
    <col min="10" max="10" width="21.42578125" style="138" customWidth="1"/>
    <col min="11" max="11" width="50" style="96" customWidth="1"/>
    <col min="12" max="12" width="1.42578125" style="96" customWidth="1"/>
    <col min="13" max="13" width="0" style="3" hidden="1" customWidth="1"/>
    <col min="14" max="16384" width="9.140625" style="3" hidden="1"/>
  </cols>
  <sheetData>
    <row r="1" spans="1:12" ht="24" thickBot="1">
      <c r="C1" s="239" t="s">
        <v>189</v>
      </c>
      <c r="D1" s="172"/>
      <c r="E1" s="172"/>
      <c r="F1" s="172"/>
      <c r="G1" s="173" t="s">
        <v>11</v>
      </c>
      <c r="H1" s="174"/>
      <c r="I1" s="172"/>
      <c r="J1" s="172"/>
      <c r="K1" s="172"/>
    </row>
    <row r="2" spans="1:12" s="75" customFormat="1" ht="32.25" thickBot="1">
      <c r="A2" s="175"/>
      <c r="B2" s="240"/>
      <c r="C2" s="241" t="s">
        <v>53</v>
      </c>
      <c r="D2" s="242" t="s">
        <v>83</v>
      </c>
      <c r="E2" s="242" t="s">
        <v>84</v>
      </c>
      <c r="F2" s="242" t="s">
        <v>85</v>
      </c>
      <c r="G2" s="242" t="s">
        <v>86</v>
      </c>
      <c r="H2" s="242" t="s">
        <v>88</v>
      </c>
      <c r="I2" s="241" t="s">
        <v>87</v>
      </c>
      <c r="J2" s="242" t="s">
        <v>90</v>
      </c>
      <c r="K2" s="243" t="s">
        <v>91</v>
      </c>
      <c r="L2" s="175"/>
    </row>
    <row r="3" spans="1:12" ht="225.75" thickBot="1">
      <c r="B3" s="244" t="s">
        <v>73</v>
      </c>
      <c r="C3" s="245" t="s">
        <v>190</v>
      </c>
      <c r="D3" s="186" t="s">
        <v>191</v>
      </c>
      <c r="E3" s="186" t="s">
        <v>192</v>
      </c>
      <c r="F3" s="186" t="s">
        <v>193</v>
      </c>
      <c r="G3" s="225" t="s">
        <v>95</v>
      </c>
      <c r="H3" s="227"/>
      <c r="I3" s="262" t="s">
        <v>194</v>
      </c>
      <c r="J3" s="263" t="s">
        <v>19</v>
      </c>
      <c r="K3" s="256"/>
    </row>
    <row r="4" spans="1:12" ht="115.5" thickBot="1">
      <c r="B4" s="234" t="s">
        <v>74</v>
      </c>
      <c r="C4" s="246" t="s">
        <v>195</v>
      </c>
      <c r="D4" s="247" t="s">
        <v>196</v>
      </c>
      <c r="E4" s="247" t="s">
        <v>197</v>
      </c>
      <c r="F4" s="248" t="s">
        <v>198</v>
      </c>
      <c r="G4" s="249" t="s">
        <v>111</v>
      </c>
      <c r="H4" s="255"/>
      <c r="I4" s="202" t="s">
        <v>199</v>
      </c>
      <c r="J4" s="264" t="s">
        <v>19</v>
      </c>
      <c r="K4" s="256"/>
    </row>
    <row r="5" spans="1:12" ht="180.75" thickBot="1">
      <c r="B5" s="250" t="s">
        <v>77</v>
      </c>
      <c r="C5" s="251" t="s">
        <v>200</v>
      </c>
      <c r="D5" s="252" t="s">
        <v>201</v>
      </c>
      <c r="E5" s="252" t="s">
        <v>202</v>
      </c>
      <c r="F5" s="253" t="s">
        <v>203</v>
      </c>
      <c r="G5" s="254" t="s">
        <v>117</v>
      </c>
      <c r="H5" s="227"/>
      <c r="I5" s="265" t="s">
        <v>14</v>
      </c>
      <c r="J5" s="203" t="s">
        <v>19</v>
      </c>
      <c r="K5" s="256"/>
    </row>
    <row r="6" spans="1:12" ht="135.75" thickBot="1">
      <c r="B6" s="233" t="s">
        <v>75</v>
      </c>
      <c r="C6" s="223" t="s">
        <v>204</v>
      </c>
      <c r="D6" s="184" t="s">
        <v>205</v>
      </c>
      <c r="E6" s="184" t="s">
        <v>206</v>
      </c>
      <c r="F6" s="184" t="s">
        <v>207</v>
      </c>
      <c r="G6" s="185" t="s">
        <v>111</v>
      </c>
      <c r="H6" s="227"/>
      <c r="I6" s="203" t="s">
        <v>208</v>
      </c>
      <c r="J6" s="203" t="s">
        <v>19</v>
      </c>
      <c r="K6" s="256"/>
    </row>
    <row r="7" spans="1:12" ht="90.75" thickBot="1">
      <c r="B7" s="233" t="s">
        <v>76</v>
      </c>
      <c r="C7" s="183" t="s">
        <v>209</v>
      </c>
      <c r="D7" s="184" t="s">
        <v>210</v>
      </c>
      <c r="E7" s="184" t="s">
        <v>211</v>
      </c>
      <c r="F7" s="184" t="s">
        <v>212</v>
      </c>
      <c r="G7" s="185" t="s">
        <v>111</v>
      </c>
      <c r="H7" s="227"/>
      <c r="I7" s="203"/>
      <c r="J7" s="203" t="s">
        <v>19</v>
      </c>
      <c r="K7" s="256"/>
    </row>
    <row r="8" spans="1:12" ht="165.75" thickBot="1">
      <c r="B8" s="233" t="s">
        <v>78</v>
      </c>
      <c r="C8" s="223" t="s">
        <v>213</v>
      </c>
      <c r="D8" s="184" t="s">
        <v>214</v>
      </c>
      <c r="E8" s="184" t="s">
        <v>215</v>
      </c>
      <c r="F8" s="184" t="s">
        <v>216</v>
      </c>
      <c r="G8" s="225" t="s">
        <v>111</v>
      </c>
      <c r="H8" s="227"/>
      <c r="I8" s="260" t="s">
        <v>5</v>
      </c>
      <c r="J8" s="261" t="s">
        <v>19</v>
      </c>
      <c r="K8" s="256"/>
    </row>
    <row r="9" spans="1:12" ht="240.75" thickBot="1">
      <c r="B9" s="233" t="s">
        <v>79</v>
      </c>
      <c r="C9" s="183" t="s">
        <v>217</v>
      </c>
      <c r="D9" s="184" t="s">
        <v>218</v>
      </c>
      <c r="E9" s="184" t="s">
        <v>219</v>
      </c>
      <c r="F9" s="184" t="s">
        <v>220</v>
      </c>
      <c r="G9" s="185" t="s">
        <v>182</v>
      </c>
      <c r="H9" s="227"/>
      <c r="I9" s="266" t="s">
        <v>221</v>
      </c>
      <c r="J9" s="260" t="s">
        <v>19</v>
      </c>
      <c r="K9" s="256"/>
    </row>
    <row r="10" spans="1:12"/>
    <row r="11" spans="1:12" hidden="1"/>
    <row r="12" spans="1:12" hidden="1"/>
  </sheetData>
  <sheetProtection algorithmName="SHA-512" hashValue="3CzuKOgJkkO1kjJ2eii6Db8m5bOR6OnE5QRRIg5UdGmiC6QMZoM8qDHOIIU9hmaQz7V9sNoyMltR9khQcG7ufA==" saltValue="O+/1hF/HLnThJk7wbAIZ4g==" spinCount="100000" sheet="1" objects="1" scenarios="1" selectLockedCells="1"/>
  <phoneticPr fontId="2" type="noConversion"/>
  <conditionalFormatting sqref="H3:H9">
    <cfRule type="cellIs" dxfId="14" priority="1" operator="equal">
      <formula>"Initial Steps"</formula>
    </cfRule>
    <cfRule type="cellIs" dxfId="13" priority="2" operator="equal">
      <formula>"Advanced Progress"</formula>
    </cfRule>
    <cfRule type="cellIs" dxfId="12" priority="3" operator="equal">
      <formula>"Leading Practice"</formula>
    </cfRule>
  </conditionalFormatting>
  <dataValidations count="1">
    <dataValidation type="list" allowBlank="1" showInputMessage="1" showErrorMessage="1" sqref="H3:H9">
      <formula1>progresslist</formula1>
    </dataValidation>
  </dataValidations>
  <pageMargins left="0.2" right="0.2" top="0.25" bottom="0.25" header="0" footer="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codeName="Sheet8">
    <tabColor theme="9"/>
  </sheetPr>
  <dimension ref="A1:M13"/>
  <sheetViews>
    <sheetView showRowColHeaders="0" zoomScale="85" zoomScaleNormal="85" zoomScalePageLayoutView="85" workbookViewId="0">
      <pane xSplit="3" ySplit="2" topLeftCell="D3" activePane="bottomRight" state="frozen"/>
      <selection activeCell="B10" sqref="B10:Q10"/>
      <selection pane="topRight" activeCell="B10" sqref="B10:Q10"/>
      <selection pane="bottomLeft" activeCell="B10" sqref="B10:Q10"/>
      <selection pane="bottomRight" activeCell="H3" sqref="H3"/>
    </sheetView>
  </sheetViews>
  <sheetFormatPr defaultColWidth="0" defaultRowHeight="15" zeroHeight="1"/>
  <cols>
    <col min="1" max="1" width="1.42578125" style="3" customWidth="1"/>
    <col min="2" max="2" width="5.7109375" style="13" customWidth="1"/>
    <col min="3" max="3" width="25.7109375" style="3" customWidth="1"/>
    <col min="4" max="6" width="34.28515625" style="3" customWidth="1"/>
    <col min="7" max="7" width="20" style="15" customWidth="1"/>
    <col min="8" max="8" width="15.85546875" style="3" customWidth="1"/>
    <col min="9" max="9" width="50" style="3" customWidth="1"/>
    <col min="10" max="10" width="21.42578125" style="3" customWidth="1"/>
    <col min="11" max="11" width="50" customWidth="1"/>
    <col min="12" max="12" width="1.5703125" style="3" customWidth="1"/>
    <col min="13" max="16384" width="9.140625" style="3" hidden="1"/>
  </cols>
  <sheetData>
    <row r="1" spans="1:13" ht="24" thickBot="1">
      <c r="A1" s="96"/>
      <c r="B1" s="231"/>
      <c r="C1" s="239" t="s">
        <v>222</v>
      </c>
      <c r="D1" s="172"/>
      <c r="E1" s="172"/>
      <c r="F1" s="172"/>
      <c r="G1" s="173" t="s">
        <v>11</v>
      </c>
      <c r="H1" s="174"/>
      <c r="I1" s="172"/>
      <c r="J1" s="172"/>
      <c r="K1" s="87"/>
      <c r="L1" s="96"/>
    </row>
    <row r="2" spans="1:13" s="75" customFormat="1" ht="32.25" thickBot="1">
      <c r="A2" s="268"/>
      <c r="B2" s="269"/>
      <c r="C2" s="270" t="s">
        <v>53</v>
      </c>
      <c r="D2" s="271" t="s">
        <v>83</v>
      </c>
      <c r="E2" s="271" t="s">
        <v>84</v>
      </c>
      <c r="F2" s="271" t="s">
        <v>85</v>
      </c>
      <c r="G2" s="271" t="s">
        <v>86</v>
      </c>
      <c r="H2" s="271" t="s">
        <v>88</v>
      </c>
      <c r="I2" s="270" t="s">
        <v>87</v>
      </c>
      <c r="J2" s="271" t="s">
        <v>90</v>
      </c>
      <c r="K2" s="272" t="s">
        <v>91</v>
      </c>
      <c r="L2" s="273"/>
    </row>
    <row r="3" spans="1:13" s="76" customFormat="1" ht="268.5" thickBot="1">
      <c r="A3" s="274"/>
      <c r="B3" s="275" t="s">
        <v>80</v>
      </c>
      <c r="C3" s="183" t="s">
        <v>223</v>
      </c>
      <c r="D3" s="184" t="s">
        <v>224</v>
      </c>
      <c r="E3" s="184" t="s">
        <v>225</v>
      </c>
      <c r="F3" s="184" t="s">
        <v>226</v>
      </c>
      <c r="G3" s="185" t="s">
        <v>111</v>
      </c>
      <c r="H3" s="195"/>
      <c r="I3" s="257" t="s">
        <v>227</v>
      </c>
      <c r="J3" s="276"/>
      <c r="K3" s="267"/>
      <c r="L3" s="136"/>
      <c r="M3" s="77"/>
    </row>
    <row r="4" spans="1:13" s="76" customFormat="1" ht="135.75" thickBot="1">
      <c r="A4" s="274"/>
      <c r="B4" s="275" t="s">
        <v>81</v>
      </c>
      <c r="C4" s="183" t="s">
        <v>228</v>
      </c>
      <c r="D4" s="184" t="s">
        <v>229</v>
      </c>
      <c r="E4" s="184" t="s">
        <v>230</v>
      </c>
      <c r="F4" s="184" t="s">
        <v>231</v>
      </c>
      <c r="G4" s="185" t="s">
        <v>111</v>
      </c>
      <c r="H4" s="195"/>
      <c r="I4" s="261" t="s">
        <v>232</v>
      </c>
      <c r="J4" s="276" t="s">
        <v>8</v>
      </c>
      <c r="K4" s="267"/>
      <c r="L4" s="136"/>
      <c r="M4" s="77"/>
    </row>
    <row r="5" spans="1:13" s="76" customFormat="1" ht="105.75" thickBot="1">
      <c r="A5" s="274"/>
      <c r="B5" s="275" t="s">
        <v>82</v>
      </c>
      <c r="C5" s="183" t="s">
        <v>233</v>
      </c>
      <c r="D5" s="187" t="s">
        <v>234</v>
      </c>
      <c r="E5" s="184" t="s">
        <v>235</v>
      </c>
      <c r="F5" s="184" t="s">
        <v>236</v>
      </c>
      <c r="G5" s="185" t="s">
        <v>237</v>
      </c>
      <c r="H5" s="195"/>
      <c r="I5" s="277"/>
      <c r="J5" s="276" t="s">
        <v>7</v>
      </c>
      <c r="K5" s="267"/>
      <c r="L5" s="136"/>
      <c r="M5" s="77"/>
    </row>
    <row r="6" spans="1:13">
      <c r="A6" s="96"/>
      <c r="B6" s="231"/>
      <c r="C6" s="96"/>
      <c r="D6" s="96"/>
      <c r="E6" s="96"/>
      <c r="F6" s="96"/>
      <c r="G6" s="130"/>
      <c r="H6" s="96"/>
      <c r="I6" s="96"/>
      <c r="J6" s="96"/>
      <c r="K6" s="87"/>
      <c r="L6" s="96"/>
    </row>
    <row r="7" spans="1:13" hidden="1"/>
    <row r="8" spans="1:13" hidden="1"/>
    <row r="9" spans="1:13" hidden="1"/>
    <row r="10" spans="1:13" hidden="1"/>
    <row r="11" spans="1:13" hidden="1"/>
    <row r="12" spans="1:13" hidden="1"/>
    <row r="13" spans="1:13" hidden="1"/>
  </sheetData>
  <sheetProtection algorithmName="SHA-512" hashValue="Y0Y4OqITGY4P1wMCdkimO2QCQDSUuEmA9jkAMVf6INDaN0Igws5YpqdFBBUyTI9yOvyED4xt41bBVOrD7hx80A==" saltValue="44Asv+J44r1sBleSfFqSUw==" spinCount="100000" sheet="1" objects="1" scenarios="1" selectLockedCells="1"/>
  <phoneticPr fontId="2" type="noConversion"/>
  <conditionalFormatting sqref="H3:H5">
    <cfRule type="cellIs" dxfId="11" priority="4" operator="equal">
      <formula>"Initial Steps"</formula>
    </cfRule>
    <cfRule type="cellIs" dxfId="10" priority="5" operator="equal">
      <formula>"Advanced Progress"</formula>
    </cfRule>
    <cfRule type="cellIs" dxfId="9" priority="6" operator="equal">
      <formula>"Leading Practice"</formula>
    </cfRule>
  </conditionalFormatting>
  <dataValidations count="1">
    <dataValidation type="list" allowBlank="1" showInputMessage="1" showErrorMessage="1" sqref="H3:H5">
      <formula1>progresslist</formula1>
    </dataValidation>
  </dataValidations>
  <pageMargins left="0.2" right="0.2" top="0.25" bottom="0.25" header="0" footer="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codeName="Sheet4">
    <tabColor theme="0" tint="-0.499984740745262"/>
  </sheetPr>
  <dimension ref="A1:N404"/>
  <sheetViews>
    <sheetView showRowColHeaders="0" zoomScaleSheetLayoutView="70" workbookViewId="0">
      <selection activeCell="F7" sqref="F7"/>
    </sheetView>
  </sheetViews>
  <sheetFormatPr defaultColWidth="0" defaultRowHeight="15" zeroHeight="1"/>
  <cols>
    <col min="1" max="1" width="2.42578125" style="5" customWidth="1"/>
    <col min="2" max="2" width="9.7109375" style="11" customWidth="1"/>
    <col min="3" max="3" width="18.85546875" style="11" customWidth="1"/>
    <col min="4" max="4" width="30.140625" style="12" customWidth="1"/>
    <col min="5" max="5" width="5.7109375" style="105" customWidth="1"/>
    <col min="6" max="6" width="69.28515625" style="12" customWidth="1"/>
    <col min="7" max="7" width="6.28515625" style="12" customWidth="1"/>
    <col min="8" max="8" width="2.42578125" style="23" customWidth="1"/>
    <col min="9" max="9" width="8.85546875" style="12" customWidth="1"/>
    <col min="10" max="10" width="2.42578125" style="5" customWidth="1"/>
    <col min="11" max="14" width="0" style="5" hidden="1" customWidth="1"/>
    <col min="15" max="16384" width="9.140625" style="5" hidden="1"/>
  </cols>
  <sheetData>
    <row r="1" spans="2:9" ht="6.75" customHeight="1">
      <c r="B1" s="4"/>
      <c r="C1" s="4"/>
      <c r="D1" s="5"/>
      <c r="F1" s="6"/>
      <c r="G1" s="6"/>
      <c r="H1" s="22"/>
      <c r="I1" s="6"/>
    </row>
    <row r="2" spans="2:9" ht="32.1" customHeight="1">
      <c r="C2" s="313" t="s">
        <v>279</v>
      </c>
      <c r="D2" s="313"/>
      <c r="E2" s="126"/>
      <c r="F2" s="8"/>
      <c r="G2" s="8"/>
      <c r="H2" s="7"/>
      <c r="I2" s="8"/>
    </row>
    <row r="3" spans="2:9" ht="5.25" customHeight="1" thickBot="1">
      <c r="B3" s="4"/>
      <c r="C3" s="4"/>
      <c r="D3" s="5"/>
      <c r="F3" s="9"/>
      <c r="G3" s="9"/>
      <c r="H3" s="22"/>
      <c r="I3" s="9"/>
    </row>
    <row r="4" spans="2:9" ht="39.950000000000003" customHeight="1" thickBot="1">
      <c r="B4" s="10" t="s">
        <v>238</v>
      </c>
      <c r="C4" s="125" t="s">
        <v>239</v>
      </c>
      <c r="D4" s="125" t="s">
        <v>240</v>
      </c>
      <c r="E4" s="70"/>
      <c r="F4" s="78" t="s">
        <v>241</v>
      </c>
      <c r="G4" s="340" t="s">
        <v>242</v>
      </c>
      <c r="H4" s="340"/>
      <c r="I4" s="341"/>
    </row>
    <row r="5" spans="2:9" ht="6" customHeight="1">
      <c r="B5" s="347" t="s">
        <v>130</v>
      </c>
      <c r="C5" s="342" t="s">
        <v>243</v>
      </c>
      <c r="D5" s="325" t="s">
        <v>246</v>
      </c>
      <c r="E5" s="108"/>
      <c r="F5" s="36"/>
      <c r="G5" s="36"/>
      <c r="H5" s="80"/>
      <c r="I5" s="32"/>
    </row>
    <row r="6" spans="2:9" ht="15" customHeight="1">
      <c r="B6" s="348"/>
      <c r="C6" s="317"/>
      <c r="D6" s="320"/>
      <c r="E6" s="109" t="s">
        <v>55</v>
      </c>
      <c r="F6" s="74" t="s">
        <v>254</v>
      </c>
      <c r="G6" s="37"/>
      <c r="H6" s="100" t="str">
        <f>Formulas!K2</f>
        <v>S</v>
      </c>
      <c r="I6" s="31"/>
    </row>
    <row r="7" spans="2:9" ht="6" customHeight="1">
      <c r="B7" s="348"/>
      <c r="C7" s="317"/>
      <c r="D7" s="320"/>
      <c r="E7" s="109"/>
      <c r="F7" s="37"/>
      <c r="G7" s="37"/>
      <c r="H7" s="61"/>
      <c r="I7" s="31"/>
    </row>
    <row r="8" spans="2:9">
      <c r="B8" s="348"/>
      <c r="C8" s="317"/>
      <c r="D8" s="320"/>
      <c r="E8" s="109" t="s">
        <v>56</v>
      </c>
      <c r="F8" s="74" t="s">
        <v>255</v>
      </c>
      <c r="G8" s="37"/>
      <c r="H8" s="100" t="str">
        <f>Formulas!K3</f>
        <v>S</v>
      </c>
      <c r="I8" s="31"/>
    </row>
    <row r="9" spans="2:9" ht="6" customHeight="1">
      <c r="B9" s="348"/>
      <c r="C9" s="317"/>
      <c r="D9" s="320"/>
      <c r="E9" s="109"/>
      <c r="F9" s="37"/>
      <c r="G9" s="37"/>
      <c r="H9" s="61"/>
      <c r="I9" s="31"/>
    </row>
    <row r="10" spans="2:9">
      <c r="B10" s="348"/>
      <c r="C10" s="317"/>
      <c r="D10" s="320"/>
      <c r="E10" s="109" t="s">
        <v>57</v>
      </c>
      <c r="F10" s="37" t="s">
        <v>256</v>
      </c>
      <c r="G10" s="37"/>
      <c r="H10" s="100" t="str">
        <f>Formulas!K4</f>
        <v>S</v>
      </c>
      <c r="I10" s="31"/>
    </row>
    <row r="11" spans="2:9" ht="6" customHeight="1">
      <c r="B11" s="348"/>
      <c r="C11" s="317"/>
      <c r="D11" s="320"/>
      <c r="E11" s="110"/>
      <c r="F11" s="38"/>
      <c r="G11" s="38"/>
      <c r="H11" s="61"/>
      <c r="I11" s="32"/>
    </row>
    <row r="12" spans="2:9" ht="15" customHeight="1">
      <c r="B12" s="348"/>
      <c r="C12" s="317"/>
      <c r="D12" s="320"/>
      <c r="E12" s="109" t="s">
        <v>58</v>
      </c>
      <c r="F12" s="37" t="s">
        <v>257</v>
      </c>
      <c r="G12" s="37"/>
      <c r="H12" s="100" t="str">
        <f>Formulas!K5</f>
        <v>S</v>
      </c>
      <c r="I12" s="31"/>
    </row>
    <row r="13" spans="2:9" ht="6" customHeight="1">
      <c r="B13" s="348"/>
      <c r="C13" s="317"/>
      <c r="D13" s="320"/>
      <c r="E13" s="110"/>
      <c r="F13" s="38"/>
      <c r="G13" s="38"/>
      <c r="H13" s="61"/>
      <c r="I13" s="32"/>
    </row>
    <row r="14" spans="2:9">
      <c r="B14" s="348"/>
      <c r="C14" s="317"/>
      <c r="D14" s="320"/>
      <c r="E14" s="109" t="s">
        <v>59</v>
      </c>
      <c r="F14" s="37" t="s">
        <v>258</v>
      </c>
      <c r="G14" s="37"/>
      <c r="H14" s="100" t="str">
        <f>Formulas!K6</f>
        <v>S</v>
      </c>
      <c r="I14" s="31"/>
    </row>
    <row r="15" spans="2:9" ht="6" customHeight="1">
      <c r="B15" s="348"/>
      <c r="C15" s="343"/>
      <c r="D15" s="346"/>
      <c r="E15" s="111"/>
      <c r="F15" s="59"/>
      <c r="G15" s="59"/>
      <c r="H15" s="81"/>
      <c r="I15" s="60"/>
    </row>
    <row r="16" spans="2:9" ht="6" customHeight="1">
      <c r="B16" s="348"/>
      <c r="C16" s="317" t="s">
        <v>244</v>
      </c>
      <c r="D16" s="320" t="s">
        <v>247</v>
      </c>
      <c r="E16" s="112"/>
      <c r="F16" s="39"/>
      <c r="G16" s="39"/>
      <c r="H16" s="61"/>
      <c r="I16" s="33"/>
    </row>
    <row r="17" spans="2:9" ht="15" customHeight="1">
      <c r="B17" s="348"/>
      <c r="C17" s="317"/>
      <c r="D17" s="320"/>
      <c r="E17" s="103" t="s">
        <v>60</v>
      </c>
      <c r="F17" s="40" t="s">
        <v>95</v>
      </c>
      <c r="G17" s="40"/>
      <c r="H17" s="100" t="str">
        <f>Formulas!K7</f>
        <v>S</v>
      </c>
      <c r="I17" s="34"/>
    </row>
    <row r="18" spans="2:9" ht="6" customHeight="1">
      <c r="B18" s="348"/>
      <c r="C18" s="317"/>
      <c r="D18" s="320"/>
      <c r="E18" s="112"/>
      <c r="F18" s="39"/>
      <c r="G18" s="39"/>
      <c r="H18" s="61"/>
      <c r="I18" s="33"/>
    </row>
    <row r="19" spans="2:9">
      <c r="B19" s="348"/>
      <c r="C19" s="317"/>
      <c r="D19" s="320"/>
      <c r="E19" s="103" t="s">
        <v>61</v>
      </c>
      <c r="F19" s="21" t="s">
        <v>117</v>
      </c>
      <c r="G19" s="21"/>
      <c r="H19" s="100" t="str">
        <f>Formulas!K8</f>
        <v>S</v>
      </c>
      <c r="I19" s="28"/>
    </row>
    <row r="20" spans="2:9" ht="6" customHeight="1" thickBot="1">
      <c r="B20" s="349"/>
      <c r="C20" s="318"/>
      <c r="D20" s="321"/>
      <c r="E20" s="113"/>
      <c r="F20" s="41"/>
      <c r="G20" s="41"/>
      <c r="H20" s="62"/>
      <c r="I20" s="35"/>
    </row>
    <row r="21" spans="2:9" ht="5.25" customHeight="1">
      <c r="B21" s="314" t="s">
        <v>132</v>
      </c>
      <c r="C21" s="342" t="s">
        <v>245</v>
      </c>
      <c r="D21" s="334" t="s">
        <v>248</v>
      </c>
      <c r="E21" s="114"/>
      <c r="F21" s="27"/>
      <c r="G21" s="27"/>
      <c r="H21" s="63"/>
      <c r="I21" s="28"/>
    </row>
    <row r="22" spans="2:9" ht="15" customHeight="1">
      <c r="B22" s="315"/>
      <c r="C22" s="317"/>
      <c r="D22" s="320"/>
      <c r="E22" s="103" t="s">
        <v>62</v>
      </c>
      <c r="F22" s="5" t="s">
        <v>259</v>
      </c>
      <c r="G22" s="21"/>
      <c r="H22" s="100" t="str">
        <f>Formulas!K9</f>
        <v>S</v>
      </c>
      <c r="I22" s="28"/>
    </row>
    <row r="23" spans="2:9" ht="5.25" customHeight="1">
      <c r="B23" s="315"/>
      <c r="C23" s="317"/>
      <c r="D23" s="320"/>
      <c r="E23" s="103"/>
      <c r="F23" s="21"/>
      <c r="G23" s="21"/>
      <c r="H23" s="64"/>
      <c r="I23" s="28"/>
    </row>
    <row r="24" spans="2:9">
      <c r="B24" s="315"/>
      <c r="C24" s="317"/>
      <c r="D24" s="320"/>
      <c r="E24" s="115" t="s">
        <v>63</v>
      </c>
      <c r="F24" s="5" t="s">
        <v>260</v>
      </c>
      <c r="G24" s="21"/>
      <c r="H24" s="100" t="str">
        <f>Formulas!K10</f>
        <v>S</v>
      </c>
      <c r="I24" s="28"/>
    </row>
    <row r="25" spans="2:9" ht="5.25" customHeight="1">
      <c r="B25" s="315"/>
      <c r="C25" s="317"/>
      <c r="D25" s="320"/>
      <c r="E25" s="103"/>
      <c r="F25" s="21"/>
      <c r="G25" s="21"/>
      <c r="H25" s="64"/>
      <c r="I25" s="28"/>
    </row>
    <row r="26" spans="2:9">
      <c r="B26" s="315"/>
      <c r="C26" s="317"/>
      <c r="D26" s="320"/>
      <c r="E26" s="103" t="s">
        <v>64</v>
      </c>
      <c r="F26" s="21" t="s">
        <v>261</v>
      </c>
      <c r="G26" s="21"/>
      <c r="H26" s="100" t="str">
        <f>Formulas!K11</f>
        <v>S</v>
      </c>
      <c r="I26" s="28"/>
    </row>
    <row r="27" spans="2:9" ht="5.25" customHeight="1">
      <c r="B27" s="315"/>
      <c r="C27" s="343"/>
      <c r="D27" s="346"/>
      <c r="E27" s="116"/>
      <c r="F27" s="56"/>
      <c r="G27" s="56"/>
      <c r="H27" s="65"/>
      <c r="I27" s="57"/>
    </row>
    <row r="28" spans="2:9" ht="6" customHeight="1">
      <c r="B28" s="315"/>
      <c r="C28" s="344" t="s">
        <v>148</v>
      </c>
      <c r="D28" s="345" t="s">
        <v>249</v>
      </c>
      <c r="E28" s="117"/>
      <c r="F28" s="58"/>
      <c r="G28" s="58"/>
      <c r="H28" s="66"/>
      <c r="I28" s="28"/>
    </row>
    <row r="29" spans="2:9" ht="16.5" customHeight="1">
      <c r="B29" s="315"/>
      <c r="C29" s="317"/>
      <c r="D29" s="320"/>
      <c r="E29" s="103" t="s">
        <v>65</v>
      </c>
      <c r="F29" s="5" t="s">
        <v>262</v>
      </c>
      <c r="G29" s="21"/>
      <c r="H29" s="100" t="str">
        <f>Formulas!K12</f>
        <v>S</v>
      </c>
      <c r="I29" s="28"/>
    </row>
    <row r="30" spans="2:9" ht="6" customHeight="1">
      <c r="B30" s="315"/>
      <c r="C30" s="317"/>
      <c r="D30" s="320"/>
      <c r="E30" s="103"/>
      <c r="F30" s="21"/>
      <c r="G30" s="21"/>
      <c r="H30" s="64"/>
      <c r="I30" s="28"/>
    </row>
    <row r="31" spans="2:9" ht="16.5" customHeight="1">
      <c r="B31" s="315"/>
      <c r="C31" s="317"/>
      <c r="D31" s="320"/>
      <c r="E31" s="103" t="s">
        <v>66</v>
      </c>
      <c r="F31" s="5" t="s">
        <v>263</v>
      </c>
      <c r="G31" s="21"/>
      <c r="H31" s="100" t="str">
        <f>Formulas!K13</f>
        <v>S</v>
      </c>
      <c r="I31" s="28"/>
    </row>
    <row r="32" spans="2:9" ht="6" customHeight="1">
      <c r="B32" s="315"/>
      <c r="C32" s="317"/>
      <c r="D32" s="320"/>
      <c r="E32" s="103"/>
      <c r="F32" s="21"/>
      <c r="G32" s="21"/>
      <c r="H32" s="64"/>
      <c r="I32" s="28"/>
    </row>
    <row r="33" spans="2:9" ht="30">
      <c r="B33" s="315"/>
      <c r="C33" s="317"/>
      <c r="D33" s="320"/>
      <c r="E33" s="103" t="s">
        <v>67</v>
      </c>
      <c r="F33" s="5" t="s">
        <v>264</v>
      </c>
      <c r="G33" s="21"/>
      <c r="H33" s="100" t="str">
        <f>Formulas!K14</f>
        <v>S</v>
      </c>
      <c r="I33" s="28"/>
    </row>
    <row r="34" spans="2:9" ht="6" customHeight="1">
      <c r="B34" s="315"/>
      <c r="C34" s="317"/>
      <c r="D34" s="320"/>
      <c r="E34" s="103"/>
      <c r="F34" s="21"/>
      <c r="G34" s="21"/>
      <c r="H34" s="64"/>
      <c r="I34" s="28"/>
    </row>
    <row r="35" spans="2:9">
      <c r="B35" s="315"/>
      <c r="C35" s="317"/>
      <c r="D35" s="320"/>
      <c r="E35" s="103" t="s">
        <v>68</v>
      </c>
      <c r="F35" s="21" t="s">
        <v>265</v>
      </c>
      <c r="G35" s="21"/>
      <c r="H35" s="100" t="str">
        <f>Formulas!K15</f>
        <v>S</v>
      </c>
      <c r="I35" s="28"/>
    </row>
    <row r="36" spans="2:9" ht="6" customHeight="1">
      <c r="B36" s="315"/>
      <c r="C36" s="317"/>
      <c r="D36" s="320"/>
      <c r="E36" s="103"/>
      <c r="F36" s="21"/>
      <c r="G36" s="21"/>
      <c r="H36" s="64"/>
      <c r="I36" s="28"/>
    </row>
    <row r="37" spans="2:9" ht="15.75" customHeight="1">
      <c r="B37" s="315"/>
      <c r="C37" s="317"/>
      <c r="D37" s="320"/>
      <c r="E37" s="103" t="s">
        <v>69</v>
      </c>
      <c r="F37" s="21" t="s">
        <v>314</v>
      </c>
      <c r="G37" s="21"/>
      <c r="H37" s="100" t="str">
        <f>Formulas!K16</f>
        <v>S</v>
      </c>
      <c r="I37" s="28"/>
    </row>
    <row r="38" spans="2:9" ht="6" customHeight="1">
      <c r="B38" s="315"/>
      <c r="C38" s="343"/>
      <c r="D38" s="346"/>
      <c r="E38" s="116"/>
      <c r="F38" s="56"/>
      <c r="G38" s="56"/>
      <c r="H38" s="65"/>
      <c r="I38" s="57"/>
    </row>
    <row r="39" spans="2:9" ht="5.25" customHeight="1">
      <c r="B39" s="315"/>
      <c r="C39" s="317" t="s">
        <v>171</v>
      </c>
      <c r="D39" s="319" t="s">
        <v>250</v>
      </c>
      <c r="E39" s="103"/>
      <c r="F39" s="21"/>
      <c r="G39" s="21"/>
      <c r="H39" s="64"/>
      <c r="I39" s="28"/>
    </row>
    <row r="40" spans="2:9" ht="15" customHeight="1">
      <c r="B40" s="315"/>
      <c r="C40" s="317"/>
      <c r="D40" s="320"/>
      <c r="E40" s="103" t="s">
        <v>70</v>
      </c>
      <c r="F40" s="5" t="s">
        <v>266</v>
      </c>
      <c r="G40" s="21"/>
      <c r="H40" s="100" t="str">
        <f>Formulas!K17</f>
        <v>S</v>
      </c>
      <c r="I40" s="28"/>
    </row>
    <row r="41" spans="2:9" ht="5.25" customHeight="1">
      <c r="B41" s="315"/>
      <c r="C41" s="317"/>
      <c r="D41" s="320"/>
      <c r="E41" s="103"/>
      <c r="F41" s="21"/>
      <c r="G41" s="21"/>
      <c r="H41" s="64"/>
      <c r="I41" s="28"/>
    </row>
    <row r="42" spans="2:9">
      <c r="B42" s="315"/>
      <c r="C42" s="317"/>
      <c r="D42" s="320"/>
      <c r="E42" s="118" t="s">
        <v>71</v>
      </c>
      <c r="F42" s="5" t="s">
        <v>267</v>
      </c>
      <c r="G42" s="21"/>
      <c r="H42" s="100" t="str">
        <f>Formulas!K18</f>
        <v>S</v>
      </c>
      <c r="I42" s="28"/>
    </row>
    <row r="43" spans="2:9" ht="5.25" customHeight="1">
      <c r="B43" s="315"/>
      <c r="C43" s="317"/>
      <c r="D43" s="320"/>
      <c r="E43" s="103"/>
      <c r="F43" s="21"/>
      <c r="G43" s="21"/>
      <c r="H43" s="64"/>
      <c r="I43" s="28"/>
    </row>
    <row r="44" spans="2:9" ht="15" customHeight="1">
      <c r="B44" s="315"/>
      <c r="C44" s="317"/>
      <c r="D44" s="320"/>
      <c r="E44" s="103" t="s">
        <v>72</v>
      </c>
      <c r="F44" s="21" t="s">
        <v>268</v>
      </c>
      <c r="G44" s="21"/>
      <c r="H44" s="100" t="str">
        <f>Formulas!K19</f>
        <v>S</v>
      </c>
      <c r="I44" s="28"/>
    </row>
    <row r="45" spans="2:9" ht="5.25" customHeight="1" thickBot="1">
      <c r="B45" s="316"/>
      <c r="C45" s="318"/>
      <c r="D45" s="321"/>
      <c r="E45" s="119"/>
      <c r="F45" s="42"/>
      <c r="G45" s="42"/>
      <c r="H45" s="67"/>
      <c r="I45" s="29"/>
    </row>
    <row r="46" spans="2:9" ht="7.5" customHeight="1">
      <c r="B46" s="322" t="s">
        <v>252</v>
      </c>
      <c r="C46" s="325" t="s">
        <v>251</v>
      </c>
      <c r="D46" s="326"/>
      <c r="E46" s="114"/>
      <c r="F46" s="27"/>
      <c r="G46" s="27"/>
      <c r="H46" s="68"/>
      <c r="I46" s="28"/>
    </row>
    <row r="47" spans="2:9" ht="15" customHeight="1">
      <c r="B47" s="323"/>
      <c r="C47" s="327"/>
      <c r="D47" s="328"/>
      <c r="E47" s="103" t="s">
        <v>73</v>
      </c>
      <c r="F47" s="5" t="s">
        <v>269</v>
      </c>
      <c r="G47" s="21"/>
      <c r="H47" s="100" t="str">
        <f>Formulas!K20</f>
        <v>S</v>
      </c>
      <c r="I47" s="28"/>
    </row>
    <row r="48" spans="2:9" ht="7.5" customHeight="1">
      <c r="B48" s="323"/>
      <c r="C48" s="327"/>
      <c r="D48" s="328"/>
      <c r="E48" s="103"/>
      <c r="F48" s="21"/>
      <c r="G48" s="21"/>
      <c r="H48" s="69"/>
      <c r="I48" s="28"/>
    </row>
    <row r="49" spans="2:9">
      <c r="B49" s="323"/>
      <c r="C49" s="327"/>
      <c r="D49" s="328"/>
      <c r="E49" s="103" t="s">
        <v>74</v>
      </c>
      <c r="F49" s="21" t="s">
        <v>270</v>
      </c>
      <c r="G49" s="21"/>
      <c r="H49" s="100" t="str">
        <f>Formulas!K21</f>
        <v>S</v>
      </c>
      <c r="I49" s="28"/>
    </row>
    <row r="50" spans="2:9" ht="7.5" customHeight="1">
      <c r="B50" s="323"/>
      <c r="C50" s="327"/>
      <c r="D50" s="328"/>
      <c r="E50" s="103"/>
      <c r="F50" s="21"/>
      <c r="G50" s="21"/>
      <c r="H50" s="69"/>
      <c r="I50" s="28"/>
    </row>
    <row r="51" spans="2:9">
      <c r="B51" s="323"/>
      <c r="C51" s="327"/>
      <c r="D51" s="328"/>
      <c r="E51" s="103" t="s">
        <v>77</v>
      </c>
      <c r="F51" s="21" t="s">
        <v>271</v>
      </c>
      <c r="G51" s="21"/>
      <c r="H51" s="100" t="str">
        <f>Formulas!K22</f>
        <v>S</v>
      </c>
      <c r="I51" s="28"/>
    </row>
    <row r="52" spans="2:9" ht="7.5" customHeight="1">
      <c r="B52" s="323"/>
      <c r="C52" s="327"/>
      <c r="D52" s="328"/>
      <c r="E52" s="103"/>
      <c r="F52" s="21"/>
      <c r="G52" s="21"/>
      <c r="H52" s="69"/>
      <c r="I52" s="28"/>
    </row>
    <row r="53" spans="2:9">
      <c r="B53" s="323"/>
      <c r="C53" s="327"/>
      <c r="D53" s="328"/>
      <c r="E53" s="103" t="s">
        <v>75</v>
      </c>
      <c r="F53" s="5" t="s">
        <v>272</v>
      </c>
      <c r="G53" s="21"/>
      <c r="H53" s="100" t="str">
        <f>Formulas!K23</f>
        <v>S</v>
      </c>
      <c r="I53" s="28"/>
    </row>
    <row r="54" spans="2:9" ht="7.5" customHeight="1">
      <c r="B54" s="323"/>
      <c r="C54" s="327"/>
      <c r="D54" s="328"/>
      <c r="E54" s="103"/>
      <c r="F54" s="21"/>
      <c r="G54" s="21"/>
      <c r="H54" s="69"/>
      <c r="I54" s="28"/>
    </row>
    <row r="55" spans="2:9">
      <c r="B55" s="323"/>
      <c r="C55" s="327"/>
      <c r="D55" s="328"/>
      <c r="E55" s="103" t="s">
        <v>76</v>
      </c>
      <c r="F55" s="5" t="s">
        <v>273</v>
      </c>
      <c r="G55" s="21"/>
      <c r="H55" s="100" t="str">
        <f>Formulas!K24</f>
        <v>S</v>
      </c>
      <c r="I55" s="28"/>
    </row>
    <row r="56" spans="2:9" ht="7.5" customHeight="1">
      <c r="B56" s="323"/>
      <c r="C56" s="327"/>
      <c r="D56" s="328"/>
      <c r="E56" s="103"/>
      <c r="F56" s="21"/>
      <c r="G56" s="21"/>
      <c r="H56" s="69"/>
      <c r="I56" s="28"/>
    </row>
    <row r="57" spans="2:9">
      <c r="B57" s="323"/>
      <c r="C57" s="327"/>
      <c r="D57" s="328"/>
      <c r="E57" s="103" t="s">
        <v>78</v>
      </c>
      <c r="F57" s="5" t="s">
        <v>274</v>
      </c>
      <c r="G57" s="21"/>
      <c r="H57" s="100" t="str">
        <f>Formulas!K25</f>
        <v>S</v>
      </c>
      <c r="I57" s="28"/>
    </row>
    <row r="58" spans="2:9" ht="7.5" customHeight="1">
      <c r="B58" s="323"/>
      <c r="C58" s="327"/>
      <c r="D58" s="328"/>
      <c r="E58" s="103"/>
      <c r="F58" s="21"/>
      <c r="G58" s="21"/>
      <c r="H58" s="69"/>
      <c r="I58" s="28"/>
    </row>
    <row r="59" spans="2:9">
      <c r="B59" s="323"/>
      <c r="C59" s="327"/>
      <c r="D59" s="328"/>
      <c r="E59" s="103" t="s">
        <v>79</v>
      </c>
      <c r="F59" s="21" t="s">
        <v>275</v>
      </c>
      <c r="G59" s="21"/>
      <c r="H59" s="100" t="str">
        <f>Formulas!K26</f>
        <v>S</v>
      </c>
      <c r="I59" s="28"/>
    </row>
    <row r="60" spans="2:9" ht="7.5" customHeight="1" thickBot="1">
      <c r="B60" s="324"/>
      <c r="C60" s="329"/>
      <c r="D60" s="330"/>
      <c r="E60" s="119"/>
      <c r="F60" s="42"/>
      <c r="G60" s="42"/>
      <c r="H60" s="67"/>
      <c r="I60" s="29"/>
    </row>
    <row r="61" spans="2:9" ht="7.5" customHeight="1">
      <c r="B61" s="331" t="s">
        <v>222</v>
      </c>
      <c r="C61" s="334" t="s">
        <v>253</v>
      </c>
      <c r="D61" s="335"/>
      <c r="E61" s="114"/>
      <c r="F61" s="27"/>
      <c r="G61" s="27"/>
      <c r="H61" s="82"/>
      <c r="I61" s="28"/>
    </row>
    <row r="62" spans="2:9" ht="15" customHeight="1">
      <c r="B62" s="332"/>
      <c r="C62" s="336"/>
      <c r="D62" s="337"/>
      <c r="E62" s="103" t="s">
        <v>80</v>
      </c>
      <c r="F62" s="5" t="s">
        <v>276</v>
      </c>
      <c r="G62" s="21"/>
      <c r="H62" s="100" t="str">
        <f>Formulas!K27</f>
        <v>S</v>
      </c>
      <c r="I62" s="28"/>
    </row>
    <row r="63" spans="2:9" ht="9.75" customHeight="1">
      <c r="B63" s="332"/>
      <c r="C63" s="336"/>
      <c r="D63" s="337"/>
      <c r="E63" s="103"/>
      <c r="F63" s="21"/>
      <c r="G63" s="21"/>
      <c r="H63" s="83"/>
      <c r="I63" s="28"/>
    </row>
    <row r="64" spans="2:9" s="104" customFormat="1" ht="18" customHeight="1">
      <c r="B64" s="332"/>
      <c r="C64" s="336"/>
      <c r="D64" s="337"/>
      <c r="E64" s="103" t="s">
        <v>81</v>
      </c>
      <c r="F64" s="104" t="s">
        <v>277</v>
      </c>
      <c r="G64" s="105"/>
      <c r="H64" s="106" t="str">
        <f>Formulas!K28</f>
        <v>S</v>
      </c>
      <c r="I64" s="107"/>
    </row>
    <row r="65" spans="2:9" ht="12.75" customHeight="1">
      <c r="B65" s="332"/>
      <c r="C65" s="336"/>
      <c r="D65" s="337"/>
      <c r="E65" s="103"/>
      <c r="F65" s="21"/>
      <c r="G65" s="21"/>
      <c r="H65" s="83"/>
      <c r="I65" s="28"/>
    </row>
    <row r="66" spans="2:9" ht="14.25" customHeight="1">
      <c r="B66" s="332"/>
      <c r="C66" s="336"/>
      <c r="D66" s="337"/>
      <c r="E66" s="103" t="s">
        <v>82</v>
      </c>
      <c r="F66" s="5" t="s">
        <v>278</v>
      </c>
      <c r="G66" s="21"/>
      <c r="H66" s="100" t="str">
        <f>Formulas!K29</f>
        <v>S</v>
      </c>
      <c r="I66" s="28"/>
    </row>
    <row r="67" spans="2:9" ht="12.75" customHeight="1" thickBot="1">
      <c r="B67" s="333"/>
      <c r="C67" s="338"/>
      <c r="D67" s="339"/>
      <c r="E67" s="113"/>
      <c r="F67" s="43"/>
      <c r="G67" s="43"/>
      <c r="H67" s="84"/>
      <c r="I67" s="30"/>
    </row>
    <row r="68" spans="2:9">
      <c r="B68" s="4"/>
      <c r="C68" s="4"/>
      <c r="D68" s="5"/>
      <c r="F68" s="5"/>
      <c r="G68" s="5"/>
      <c r="H68" s="22"/>
      <c r="I68" s="5"/>
    </row>
    <row r="69" spans="2:9" hidden="1">
      <c r="B69" s="4"/>
      <c r="C69" s="4"/>
      <c r="D69" s="5"/>
      <c r="F69" s="5"/>
      <c r="G69" s="5"/>
      <c r="H69" s="22"/>
      <c r="I69" s="5"/>
    </row>
    <row r="70" spans="2:9" hidden="1">
      <c r="B70" s="4"/>
      <c r="C70" s="4"/>
      <c r="D70" s="5"/>
      <c r="F70" s="5"/>
      <c r="G70" s="5"/>
      <c r="H70" s="22"/>
      <c r="I70" s="5"/>
    </row>
    <row r="71" spans="2:9" hidden="1">
      <c r="B71" s="4"/>
      <c r="C71" s="4"/>
      <c r="D71" s="5"/>
      <c r="F71" s="5"/>
      <c r="G71" s="5"/>
      <c r="H71" s="22"/>
      <c r="I71" s="5"/>
    </row>
    <row r="72" spans="2:9" hidden="1">
      <c r="B72" s="4"/>
      <c r="C72" s="4"/>
      <c r="D72" s="5"/>
      <c r="F72" s="5"/>
      <c r="G72" s="5"/>
      <c r="H72" s="22"/>
      <c r="I72" s="5"/>
    </row>
    <row r="73" spans="2:9" hidden="1">
      <c r="B73" s="4"/>
      <c r="C73" s="4"/>
      <c r="D73" s="5"/>
      <c r="F73" s="5"/>
      <c r="G73" s="5"/>
      <c r="H73" s="22"/>
      <c r="I73" s="5"/>
    </row>
    <row r="74" spans="2:9" hidden="1">
      <c r="B74" s="4"/>
      <c r="C74" s="4"/>
      <c r="D74" s="5"/>
      <c r="F74" s="5"/>
      <c r="G74" s="5"/>
      <c r="H74" s="22"/>
      <c r="I74" s="5"/>
    </row>
    <row r="75" spans="2:9" hidden="1">
      <c r="B75" s="4"/>
      <c r="C75" s="4"/>
      <c r="D75" s="5"/>
      <c r="F75" s="5"/>
      <c r="G75" s="5"/>
      <c r="H75" s="22"/>
      <c r="I75" s="5"/>
    </row>
    <row r="76" spans="2:9" hidden="1">
      <c r="B76" s="4"/>
      <c r="C76" s="4"/>
      <c r="D76" s="5"/>
      <c r="F76" s="5"/>
      <c r="G76" s="5"/>
      <c r="H76" s="22"/>
      <c r="I76" s="5"/>
    </row>
    <row r="77" spans="2:9" hidden="1">
      <c r="B77" s="4"/>
      <c r="C77" s="4"/>
      <c r="D77" s="5"/>
      <c r="F77" s="5"/>
      <c r="G77" s="5"/>
      <c r="H77" s="22"/>
      <c r="I77" s="5"/>
    </row>
    <row r="78" spans="2:9" hidden="1">
      <c r="B78" s="4"/>
      <c r="C78" s="4"/>
      <c r="D78" s="5"/>
      <c r="F78" s="5"/>
      <c r="G78" s="5"/>
      <c r="H78" s="22"/>
      <c r="I78" s="5"/>
    </row>
    <row r="79" spans="2:9" hidden="1">
      <c r="B79" s="4"/>
      <c r="C79" s="4"/>
      <c r="D79" s="5"/>
      <c r="F79" s="5"/>
      <c r="G79" s="5"/>
      <c r="H79" s="22"/>
      <c r="I79" s="5"/>
    </row>
    <row r="80" spans="2:9" hidden="1">
      <c r="B80" s="4"/>
      <c r="C80" s="4"/>
      <c r="D80" s="5"/>
      <c r="F80" s="5"/>
      <c r="G80" s="5"/>
      <c r="H80" s="22"/>
      <c r="I80" s="5"/>
    </row>
    <row r="81" spans="2:9" hidden="1">
      <c r="B81" s="4"/>
      <c r="C81" s="4"/>
      <c r="D81" s="5"/>
      <c r="F81" s="5"/>
      <c r="G81" s="5"/>
      <c r="H81" s="22"/>
      <c r="I81" s="5"/>
    </row>
    <row r="82" spans="2:9" hidden="1">
      <c r="B82" s="4"/>
      <c r="C82" s="4"/>
      <c r="D82" s="5"/>
      <c r="F82" s="5"/>
      <c r="G82" s="5"/>
      <c r="H82" s="22"/>
      <c r="I82" s="5"/>
    </row>
    <row r="83" spans="2:9" hidden="1">
      <c r="B83" s="4"/>
      <c r="C83" s="4"/>
      <c r="D83" s="5"/>
      <c r="F83" s="5"/>
      <c r="G83" s="5"/>
      <c r="H83" s="22"/>
      <c r="I83" s="5"/>
    </row>
    <row r="84" spans="2:9" hidden="1">
      <c r="B84" s="4"/>
      <c r="C84" s="4"/>
      <c r="D84" s="5"/>
      <c r="F84" s="5"/>
      <c r="G84" s="5"/>
      <c r="H84" s="22"/>
      <c r="I84" s="5"/>
    </row>
    <row r="85" spans="2:9" hidden="1">
      <c r="B85" s="4"/>
      <c r="C85" s="4"/>
      <c r="D85" s="5"/>
      <c r="F85" s="5"/>
      <c r="G85" s="5"/>
      <c r="H85" s="22"/>
      <c r="I85" s="5"/>
    </row>
    <row r="86" spans="2:9" hidden="1">
      <c r="B86" s="4"/>
      <c r="C86" s="4"/>
      <c r="D86" s="5"/>
      <c r="F86" s="5"/>
      <c r="G86" s="5"/>
      <c r="H86" s="22"/>
      <c r="I86" s="5"/>
    </row>
    <row r="87" spans="2:9" hidden="1">
      <c r="B87" s="4"/>
      <c r="C87" s="4"/>
      <c r="D87" s="5"/>
      <c r="F87" s="5"/>
      <c r="G87" s="5"/>
      <c r="H87" s="22"/>
      <c r="I87" s="5"/>
    </row>
    <row r="88" spans="2:9" hidden="1">
      <c r="B88" s="4"/>
      <c r="C88" s="4"/>
      <c r="D88" s="5"/>
      <c r="F88" s="5"/>
      <c r="G88" s="5"/>
      <c r="H88" s="22"/>
      <c r="I88" s="5"/>
    </row>
    <row r="89" spans="2:9" hidden="1">
      <c r="B89" s="4"/>
      <c r="C89" s="4"/>
      <c r="D89" s="5"/>
      <c r="F89" s="5"/>
      <c r="G89" s="5"/>
      <c r="H89" s="22"/>
      <c r="I89" s="5"/>
    </row>
    <row r="90" spans="2:9" hidden="1">
      <c r="B90" s="4"/>
      <c r="C90" s="4"/>
      <c r="D90" s="5"/>
      <c r="F90" s="5"/>
      <c r="G90" s="5"/>
      <c r="H90" s="22"/>
      <c r="I90" s="5"/>
    </row>
    <row r="91" spans="2:9" hidden="1">
      <c r="B91" s="4"/>
      <c r="C91" s="4"/>
      <c r="D91" s="5"/>
      <c r="F91" s="5"/>
      <c r="G91" s="5"/>
      <c r="H91" s="22"/>
      <c r="I91" s="5"/>
    </row>
    <row r="92" spans="2:9" hidden="1">
      <c r="B92" s="4"/>
      <c r="C92" s="4"/>
      <c r="D92" s="5"/>
      <c r="F92" s="5"/>
      <c r="G92" s="5"/>
      <c r="H92" s="22"/>
      <c r="I92" s="5"/>
    </row>
    <row r="93" spans="2:9" hidden="1">
      <c r="B93" s="4"/>
      <c r="C93" s="4"/>
      <c r="D93" s="5"/>
      <c r="F93" s="5"/>
      <c r="G93" s="5"/>
      <c r="H93" s="22"/>
      <c r="I93" s="5"/>
    </row>
    <row r="94" spans="2:9" hidden="1">
      <c r="B94" s="4"/>
      <c r="C94" s="4"/>
      <c r="D94" s="5"/>
      <c r="F94" s="5"/>
      <c r="G94" s="5"/>
      <c r="H94" s="22"/>
      <c r="I94" s="5"/>
    </row>
    <row r="95" spans="2:9" hidden="1">
      <c r="B95" s="4"/>
      <c r="C95" s="4"/>
      <c r="D95" s="5"/>
      <c r="F95" s="5"/>
      <c r="G95" s="5"/>
      <c r="H95" s="22"/>
      <c r="I95" s="5"/>
    </row>
    <row r="96" spans="2:9" hidden="1">
      <c r="B96" s="4"/>
      <c r="C96" s="4"/>
      <c r="D96" s="5"/>
      <c r="F96" s="5"/>
      <c r="G96" s="5"/>
      <c r="H96" s="22"/>
      <c r="I96" s="5"/>
    </row>
    <row r="97" spans="2:9" hidden="1">
      <c r="B97" s="4"/>
      <c r="C97" s="4"/>
      <c r="D97" s="5"/>
      <c r="F97" s="5"/>
      <c r="G97" s="5"/>
      <c r="H97" s="22"/>
      <c r="I97" s="5"/>
    </row>
    <row r="98" spans="2:9" hidden="1">
      <c r="B98" s="4"/>
      <c r="C98" s="4"/>
      <c r="D98" s="5"/>
      <c r="F98" s="5"/>
      <c r="G98" s="5"/>
      <c r="H98" s="22"/>
      <c r="I98" s="5"/>
    </row>
    <row r="99" spans="2:9" hidden="1">
      <c r="B99" s="4"/>
      <c r="C99" s="4"/>
      <c r="D99" s="5"/>
      <c r="F99" s="5"/>
      <c r="G99" s="5"/>
      <c r="H99" s="22"/>
      <c r="I99" s="5"/>
    </row>
    <row r="100" spans="2:9" hidden="1">
      <c r="B100" s="4"/>
      <c r="C100" s="4"/>
      <c r="D100" s="5"/>
      <c r="F100" s="5"/>
      <c r="G100" s="5"/>
      <c r="H100" s="22"/>
      <c r="I100" s="5"/>
    </row>
    <row r="101" spans="2:9" hidden="1">
      <c r="B101" s="4"/>
      <c r="C101" s="4"/>
      <c r="D101" s="5"/>
      <c r="F101" s="5"/>
      <c r="G101" s="5"/>
      <c r="H101" s="22"/>
      <c r="I101" s="5"/>
    </row>
    <row r="102" spans="2:9" hidden="1">
      <c r="B102" s="4"/>
      <c r="C102" s="4"/>
      <c r="D102" s="5"/>
      <c r="F102" s="5"/>
      <c r="G102" s="5"/>
      <c r="H102" s="22"/>
      <c r="I102" s="5"/>
    </row>
    <row r="103" spans="2:9" hidden="1">
      <c r="B103" s="4"/>
      <c r="C103" s="4"/>
      <c r="D103" s="5"/>
      <c r="F103" s="5"/>
      <c r="G103" s="5"/>
      <c r="H103" s="22"/>
      <c r="I103" s="5"/>
    </row>
    <row r="104" spans="2:9" hidden="1">
      <c r="B104" s="4"/>
      <c r="C104" s="4"/>
      <c r="D104" s="5"/>
      <c r="F104" s="5"/>
      <c r="G104" s="5"/>
      <c r="H104" s="22"/>
      <c r="I104" s="5"/>
    </row>
    <row r="105" spans="2:9" hidden="1">
      <c r="B105" s="4"/>
      <c r="C105" s="4"/>
      <c r="D105" s="5"/>
      <c r="F105" s="5"/>
      <c r="G105" s="5"/>
      <c r="H105" s="22"/>
      <c r="I105" s="5"/>
    </row>
    <row r="106" spans="2:9" hidden="1">
      <c r="B106" s="4"/>
      <c r="C106" s="4"/>
      <c r="D106" s="5"/>
      <c r="F106" s="5"/>
      <c r="G106" s="5"/>
      <c r="H106" s="22"/>
      <c r="I106" s="5"/>
    </row>
    <row r="107" spans="2:9" hidden="1">
      <c r="B107" s="4"/>
      <c r="C107" s="4"/>
      <c r="D107" s="5"/>
      <c r="F107" s="5"/>
      <c r="G107" s="5"/>
      <c r="H107" s="22"/>
      <c r="I107" s="5"/>
    </row>
    <row r="108" spans="2:9" hidden="1">
      <c r="B108" s="4"/>
      <c r="C108" s="4"/>
      <c r="D108" s="5"/>
      <c r="F108" s="5"/>
      <c r="G108" s="5"/>
      <c r="H108" s="22"/>
      <c r="I108" s="5"/>
    </row>
    <row r="109" spans="2:9" hidden="1">
      <c r="B109" s="4"/>
      <c r="C109" s="4"/>
      <c r="D109" s="5"/>
      <c r="F109" s="5"/>
      <c r="G109" s="5"/>
      <c r="H109" s="22"/>
      <c r="I109" s="5"/>
    </row>
    <row r="110" spans="2:9" hidden="1">
      <c r="B110" s="4"/>
      <c r="C110" s="4"/>
      <c r="D110" s="5"/>
      <c r="F110" s="5"/>
      <c r="G110" s="5"/>
      <c r="H110" s="22"/>
      <c r="I110" s="5"/>
    </row>
    <row r="111" spans="2:9" hidden="1">
      <c r="B111" s="4"/>
      <c r="C111" s="4"/>
      <c r="D111" s="5"/>
      <c r="F111" s="5"/>
      <c r="G111" s="5"/>
      <c r="H111" s="22"/>
      <c r="I111" s="5"/>
    </row>
    <row r="112" spans="2:9" hidden="1">
      <c r="B112" s="4"/>
      <c r="C112" s="4"/>
      <c r="D112" s="5"/>
      <c r="F112" s="5"/>
      <c r="G112" s="5"/>
      <c r="H112" s="22"/>
      <c r="I112" s="5"/>
    </row>
    <row r="113" spans="2:9" hidden="1">
      <c r="B113" s="4"/>
      <c r="C113" s="4"/>
      <c r="D113" s="5"/>
      <c r="F113" s="5"/>
      <c r="G113" s="5"/>
      <c r="H113" s="22"/>
      <c r="I113" s="5"/>
    </row>
    <row r="114" spans="2:9" hidden="1">
      <c r="B114" s="4"/>
      <c r="C114" s="4"/>
      <c r="D114" s="5"/>
      <c r="F114" s="5"/>
      <c r="G114" s="5"/>
      <c r="H114" s="22"/>
      <c r="I114" s="5"/>
    </row>
    <row r="115" spans="2:9" hidden="1">
      <c r="B115" s="4"/>
      <c r="C115" s="4"/>
      <c r="D115" s="5"/>
      <c r="F115" s="5"/>
      <c r="G115" s="5"/>
      <c r="H115" s="22"/>
      <c r="I115" s="5"/>
    </row>
    <row r="116" spans="2:9" hidden="1">
      <c r="B116" s="4"/>
      <c r="C116" s="4"/>
      <c r="D116" s="5"/>
      <c r="F116" s="5"/>
      <c r="G116" s="5"/>
      <c r="H116" s="22"/>
      <c r="I116" s="5"/>
    </row>
    <row r="117" spans="2:9" hidden="1">
      <c r="B117" s="4"/>
      <c r="C117" s="4"/>
      <c r="D117" s="5"/>
      <c r="F117" s="5"/>
      <c r="G117" s="5"/>
      <c r="H117" s="22"/>
      <c r="I117" s="5"/>
    </row>
    <row r="118" spans="2:9" hidden="1">
      <c r="B118" s="4"/>
      <c r="C118" s="4"/>
      <c r="D118" s="5"/>
      <c r="F118" s="5"/>
      <c r="G118" s="5"/>
      <c r="H118" s="22"/>
      <c r="I118" s="5"/>
    </row>
    <row r="119" spans="2:9" hidden="1">
      <c r="B119" s="4"/>
      <c r="C119" s="4"/>
      <c r="D119" s="5"/>
      <c r="F119" s="5"/>
      <c r="G119" s="5"/>
      <c r="H119" s="22"/>
      <c r="I119" s="5"/>
    </row>
    <row r="120" spans="2:9" hidden="1">
      <c r="B120" s="4"/>
      <c r="C120" s="4"/>
      <c r="D120" s="5"/>
      <c r="F120" s="5"/>
      <c r="G120" s="5"/>
      <c r="H120" s="22"/>
      <c r="I120" s="5"/>
    </row>
    <row r="121" spans="2:9" hidden="1">
      <c r="B121" s="4"/>
      <c r="C121" s="4"/>
      <c r="D121" s="5"/>
      <c r="F121" s="5"/>
      <c r="G121" s="5"/>
      <c r="H121" s="22"/>
      <c r="I121" s="5"/>
    </row>
    <row r="122" spans="2:9" hidden="1">
      <c r="B122" s="4"/>
      <c r="C122" s="4"/>
      <c r="D122" s="5"/>
      <c r="F122" s="5"/>
      <c r="G122" s="5"/>
      <c r="H122" s="22"/>
      <c r="I122" s="5"/>
    </row>
    <row r="123" spans="2:9" hidden="1">
      <c r="B123" s="4"/>
      <c r="C123" s="4"/>
      <c r="D123" s="5"/>
      <c r="F123" s="5"/>
      <c r="G123" s="5"/>
      <c r="H123" s="22"/>
      <c r="I123" s="5"/>
    </row>
    <row r="124" spans="2:9" hidden="1">
      <c r="B124" s="4"/>
      <c r="C124" s="4"/>
      <c r="D124" s="5"/>
      <c r="F124" s="5"/>
      <c r="G124" s="5"/>
      <c r="H124" s="22"/>
      <c r="I124" s="5"/>
    </row>
    <row r="125" spans="2:9" hidden="1">
      <c r="B125" s="4"/>
      <c r="C125" s="4"/>
      <c r="D125" s="5"/>
      <c r="F125" s="5"/>
      <c r="G125" s="5"/>
      <c r="H125" s="22"/>
      <c r="I125" s="5"/>
    </row>
    <row r="126" spans="2:9" hidden="1">
      <c r="B126" s="4"/>
      <c r="C126" s="4"/>
      <c r="D126" s="5"/>
      <c r="F126" s="5"/>
      <c r="G126" s="5"/>
      <c r="H126" s="22"/>
      <c r="I126" s="5"/>
    </row>
    <row r="127" spans="2:9" hidden="1">
      <c r="B127" s="4"/>
      <c r="C127" s="4"/>
      <c r="D127" s="5"/>
      <c r="F127" s="5"/>
      <c r="G127" s="5"/>
      <c r="H127" s="22"/>
      <c r="I127" s="5"/>
    </row>
    <row r="128" spans="2:9" hidden="1">
      <c r="B128" s="4"/>
      <c r="C128" s="4"/>
      <c r="D128" s="5"/>
      <c r="F128" s="5"/>
      <c r="G128" s="5"/>
      <c r="H128" s="22"/>
      <c r="I128" s="5"/>
    </row>
    <row r="129" spans="2:9" hidden="1">
      <c r="B129" s="4"/>
      <c r="C129" s="4"/>
      <c r="D129" s="5"/>
      <c r="F129" s="5"/>
      <c r="G129" s="5"/>
      <c r="H129" s="22"/>
      <c r="I129" s="5"/>
    </row>
    <row r="130" spans="2:9" hidden="1">
      <c r="B130" s="4"/>
      <c r="C130" s="4"/>
      <c r="D130" s="5"/>
      <c r="F130" s="5"/>
      <c r="G130" s="5"/>
      <c r="H130" s="22"/>
      <c r="I130" s="5"/>
    </row>
    <row r="131" spans="2:9" hidden="1">
      <c r="B131" s="4"/>
      <c r="C131" s="4"/>
      <c r="D131" s="5"/>
      <c r="F131" s="5"/>
      <c r="G131" s="5"/>
      <c r="H131" s="22"/>
      <c r="I131" s="5"/>
    </row>
    <row r="132" spans="2:9" hidden="1">
      <c r="B132" s="4"/>
      <c r="C132" s="4"/>
      <c r="D132" s="5"/>
      <c r="F132" s="5"/>
      <c r="G132" s="5"/>
      <c r="H132" s="22"/>
      <c r="I132" s="5"/>
    </row>
    <row r="133" spans="2:9" hidden="1">
      <c r="B133" s="4"/>
      <c r="C133" s="4"/>
      <c r="D133" s="5"/>
      <c r="F133" s="5"/>
      <c r="G133" s="5"/>
      <c r="H133" s="22"/>
      <c r="I133" s="5"/>
    </row>
    <row r="134" spans="2:9" hidden="1">
      <c r="B134" s="4"/>
      <c r="C134" s="4"/>
      <c r="D134" s="5"/>
      <c r="F134" s="5"/>
      <c r="G134" s="5"/>
      <c r="H134" s="22"/>
      <c r="I134" s="5"/>
    </row>
    <row r="135" spans="2:9" hidden="1">
      <c r="B135" s="4"/>
      <c r="C135" s="4"/>
      <c r="D135" s="5"/>
      <c r="F135" s="5"/>
      <c r="G135" s="5"/>
      <c r="H135" s="22"/>
      <c r="I135" s="5"/>
    </row>
    <row r="136" spans="2:9" hidden="1">
      <c r="B136" s="4"/>
      <c r="C136" s="4"/>
      <c r="D136" s="5"/>
      <c r="F136" s="5"/>
      <c r="G136" s="5"/>
      <c r="H136" s="22"/>
      <c r="I136" s="5"/>
    </row>
    <row r="137" spans="2:9" hidden="1">
      <c r="B137" s="4"/>
      <c r="C137" s="4"/>
      <c r="D137" s="5"/>
      <c r="F137" s="5"/>
      <c r="G137" s="5"/>
      <c r="H137" s="22"/>
      <c r="I137" s="5"/>
    </row>
    <row r="138" spans="2:9" hidden="1">
      <c r="B138" s="4"/>
      <c r="C138" s="4"/>
      <c r="D138" s="5"/>
      <c r="F138" s="5"/>
      <c r="G138" s="5"/>
      <c r="H138" s="22"/>
      <c r="I138" s="5"/>
    </row>
    <row r="139" spans="2:9" hidden="1">
      <c r="B139" s="4"/>
      <c r="C139" s="4"/>
      <c r="D139" s="5"/>
      <c r="F139" s="5"/>
      <c r="G139" s="5"/>
      <c r="H139" s="22"/>
      <c r="I139" s="5"/>
    </row>
    <row r="140" spans="2:9" hidden="1">
      <c r="B140" s="4"/>
      <c r="C140" s="4"/>
      <c r="D140" s="5"/>
      <c r="F140" s="5"/>
      <c r="G140" s="5"/>
      <c r="H140" s="22"/>
      <c r="I140" s="5"/>
    </row>
    <row r="141" spans="2:9" hidden="1">
      <c r="B141" s="4"/>
      <c r="C141" s="4"/>
      <c r="D141" s="5"/>
      <c r="F141" s="5"/>
      <c r="G141" s="5"/>
      <c r="H141" s="22"/>
      <c r="I141" s="5"/>
    </row>
    <row r="142" spans="2:9" hidden="1">
      <c r="B142" s="4"/>
      <c r="C142" s="4"/>
      <c r="D142" s="5"/>
      <c r="F142" s="5"/>
      <c r="G142" s="5"/>
      <c r="H142" s="22"/>
      <c r="I142" s="5"/>
    </row>
    <row r="143" spans="2:9" hidden="1">
      <c r="B143" s="4"/>
      <c r="C143" s="4"/>
      <c r="D143" s="5"/>
      <c r="F143" s="5"/>
      <c r="G143" s="5"/>
      <c r="H143" s="22"/>
      <c r="I143" s="5"/>
    </row>
    <row r="144" spans="2:9" hidden="1">
      <c r="B144" s="4"/>
      <c r="C144" s="4"/>
      <c r="D144" s="5"/>
      <c r="F144" s="5"/>
      <c r="G144" s="5"/>
      <c r="H144" s="22"/>
      <c r="I144" s="5"/>
    </row>
    <row r="145" spans="2:9" hidden="1">
      <c r="B145" s="4"/>
      <c r="C145" s="4"/>
      <c r="D145" s="5"/>
      <c r="F145" s="5"/>
      <c r="G145" s="5"/>
      <c r="H145" s="22"/>
      <c r="I145" s="5"/>
    </row>
    <row r="146" spans="2:9" hidden="1">
      <c r="B146" s="4"/>
      <c r="C146" s="4"/>
      <c r="D146" s="5"/>
      <c r="F146" s="5"/>
      <c r="G146" s="5"/>
      <c r="H146" s="22"/>
      <c r="I146" s="5"/>
    </row>
    <row r="147" spans="2:9" hidden="1">
      <c r="B147" s="4"/>
      <c r="C147" s="4"/>
      <c r="D147" s="5"/>
      <c r="F147" s="5"/>
      <c r="G147" s="5"/>
      <c r="H147" s="22"/>
      <c r="I147" s="5"/>
    </row>
    <row r="148" spans="2:9" hidden="1">
      <c r="B148" s="4"/>
      <c r="C148" s="4"/>
      <c r="D148" s="5"/>
      <c r="F148" s="5"/>
      <c r="G148" s="5"/>
      <c r="H148" s="22"/>
      <c r="I148" s="5"/>
    </row>
    <row r="149" spans="2:9" hidden="1">
      <c r="B149" s="4"/>
      <c r="C149" s="4"/>
      <c r="D149" s="5"/>
      <c r="F149" s="5"/>
      <c r="G149" s="5"/>
      <c r="H149" s="22"/>
      <c r="I149" s="5"/>
    </row>
    <row r="150" spans="2:9" hidden="1">
      <c r="B150" s="4"/>
      <c r="C150" s="4"/>
      <c r="D150" s="5"/>
      <c r="F150" s="5"/>
      <c r="G150" s="5"/>
      <c r="H150" s="22"/>
      <c r="I150" s="5"/>
    </row>
    <row r="151" spans="2:9" hidden="1">
      <c r="B151" s="4"/>
      <c r="C151" s="4"/>
      <c r="D151" s="5"/>
      <c r="F151" s="5"/>
      <c r="G151" s="5"/>
      <c r="H151" s="22"/>
      <c r="I151" s="5"/>
    </row>
    <row r="152" spans="2:9" hidden="1">
      <c r="B152" s="4"/>
      <c r="C152" s="4"/>
      <c r="D152" s="5"/>
      <c r="F152" s="5"/>
      <c r="G152" s="5"/>
      <c r="H152" s="22"/>
      <c r="I152" s="5"/>
    </row>
    <row r="153" spans="2:9" hidden="1">
      <c r="B153" s="4"/>
      <c r="C153" s="4"/>
      <c r="D153" s="5"/>
      <c r="F153" s="5"/>
      <c r="G153" s="5"/>
      <c r="H153" s="22"/>
      <c r="I153" s="5"/>
    </row>
    <row r="154" spans="2:9" hidden="1">
      <c r="B154" s="4"/>
      <c r="C154" s="4"/>
      <c r="D154" s="5"/>
      <c r="F154" s="5"/>
      <c r="G154" s="5"/>
      <c r="H154" s="22"/>
      <c r="I154" s="5"/>
    </row>
    <row r="155" spans="2:9" hidden="1">
      <c r="B155" s="4"/>
      <c r="C155" s="4"/>
      <c r="D155" s="5"/>
      <c r="F155" s="5"/>
      <c r="G155" s="5"/>
      <c r="H155" s="22"/>
      <c r="I155" s="5"/>
    </row>
    <row r="156" spans="2:9" hidden="1">
      <c r="B156" s="4"/>
      <c r="C156" s="4"/>
      <c r="D156" s="5"/>
      <c r="F156" s="5"/>
      <c r="G156" s="5"/>
      <c r="H156" s="22"/>
      <c r="I156" s="5"/>
    </row>
    <row r="157" spans="2:9" hidden="1">
      <c r="B157" s="4"/>
      <c r="C157" s="4"/>
      <c r="D157" s="5"/>
      <c r="F157" s="5"/>
      <c r="G157" s="5"/>
      <c r="H157" s="22"/>
      <c r="I157" s="5"/>
    </row>
    <row r="158" spans="2:9" hidden="1">
      <c r="B158" s="4"/>
      <c r="C158" s="4"/>
      <c r="D158" s="5"/>
      <c r="F158" s="5"/>
      <c r="G158" s="5"/>
      <c r="H158" s="22"/>
      <c r="I158" s="5"/>
    </row>
    <row r="159" spans="2:9" hidden="1">
      <c r="B159" s="4"/>
      <c r="C159" s="4"/>
      <c r="D159" s="5"/>
      <c r="F159" s="5"/>
      <c r="G159" s="5"/>
      <c r="H159" s="22"/>
      <c r="I159" s="5"/>
    </row>
    <row r="160" spans="2:9" hidden="1">
      <c r="B160" s="4"/>
      <c r="C160" s="4"/>
      <c r="D160" s="5"/>
      <c r="F160" s="5"/>
      <c r="G160" s="5"/>
      <c r="H160" s="22"/>
      <c r="I160" s="5"/>
    </row>
    <row r="161" spans="2:9" hidden="1">
      <c r="B161" s="4"/>
      <c r="C161" s="4"/>
      <c r="D161" s="5"/>
      <c r="F161" s="5"/>
      <c r="G161" s="5"/>
      <c r="H161" s="22"/>
      <c r="I161" s="5"/>
    </row>
    <row r="162" spans="2:9" hidden="1">
      <c r="B162" s="4"/>
      <c r="C162" s="4"/>
      <c r="D162" s="5"/>
      <c r="F162" s="5"/>
      <c r="G162" s="5"/>
      <c r="H162" s="22"/>
      <c r="I162" s="5"/>
    </row>
    <row r="163" spans="2:9" hidden="1">
      <c r="B163" s="4"/>
      <c r="C163" s="4"/>
      <c r="D163" s="5"/>
      <c r="F163" s="5"/>
      <c r="G163" s="5"/>
      <c r="H163" s="22"/>
      <c r="I163" s="5"/>
    </row>
    <row r="164" spans="2:9" hidden="1">
      <c r="B164" s="4"/>
      <c r="C164" s="4"/>
      <c r="D164" s="5"/>
      <c r="F164" s="5"/>
      <c r="G164" s="5"/>
      <c r="H164" s="22"/>
      <c r="I164" s="5"/>
    </row>
    <row r="165" spans="2:9" hidden="1">
      <c r="B165" s="4"/>
      <c r="C165" s="4"/>
      <c r="D165" s="5"/>
      <c r="F165" s="5"/>
      <c r="G165" s="5"/>
      <c r="H165" s="22"/>
      <c r="I165" s="5"/>
    </row>
    <row r="166" spans="2:9" hidden="1">
      <c r="B166" s="4"/>
      <c r="C166" s="4"/>
      <c r="D166" s="5"/>
      <c r="F166" s="5"/>
      <c r="G166" s="5"/>
      <c r="H166" s="22"/>
      <c r="I166" s="5"/>
    </row>
    <row r="167" spans="2:9" hidden="1">
      <c r="B167" s="4"/>
      <c r="C167" s="4"/>
      <c r="D167" s="5"/>
      <c r="F167" s="5"/>
      <c r="G167" s="5"/>
      <c r="H167" s="22"/>
      <c r="I167" s="5"/>
    </row>
    <row r="168" spans="2:9" hidden="1">
      <c r="B168" s="4"/>
      <c r="C168" s="4"/>
      <c r="D168" s="5"/>
      <c r="F168" s="5"/>
      <c r="G168" s="5"/>
      <c r="H168" s="22"/>
      <c r="I168" s="5"/>
    </row>
    <row r="169" spans="2:9" hidden="1">
      <c r="B169" s="4"/>
      <c r="C169" s="4"/>
      <c r="D169" s="5"/>
      <c r="F169" s="5"/>
      <c r="G169" s="5"/>
      <c r="H169" s="22"/>
      <c r="I169" s="5"/>
    </row>
    <row r="170" spans="2:9" hidden="1">
      <c r="B170" s="4"/>
      <c r="C170" s="4"/>
      <c r="D170" s="5"/>
      <c r="F170" s="5"/>
      <c r="G170" s="5"/>
      <c r="H170" s="22"/>
      <c r="I170" s="5"/>
    </row>
    <row r="171" spans="2:9" hidden="1">
      <c r="B171" s="4"/>
      <c r="C171" s="4"/>
      <c r="D171" s="5"/>
      <c r="F171" s="5"/>
      <c r="G171" s="5"/>
      <c r="H171" s="22"/>
      <c r="I171" s="5"/>
    </row>
    <row r="172" spans="2:9" hidden="1">
      <c r="B172" s="4"/>
      <c r="C172" s="4"/>
      <c r="D172" s="5"/>
      <c r="F172" s="5"/>
      <c r="G172" s="5"/>
      <c r="H172" s="22"/>
      <c r="I172" s="5"/>
    </row>
    <row r="173" spans="2:9" hidden="1">
      <c r="B173" s="4"/>
      <c r="C173" s="4"/>
      <c r="D173" s="5"/>
      <c r="F173" s="5"/>
      <c r="G173" s="5"/>
      <c r="H173" s="22"/>
      <c r="I173" s="5"/>
    </row>
    <row r="174" spans="2:9" hidden="1">
      <c r="B174" s="4"/>
      <c r="C174" s="4"/>
      <c r="D174" s="5"/>
      <c r="F174" s="5"/>
      <c r="G174" s="5"/>
      <c r="H174" s="22"/>
      <c r="I174" s="5"/>
    </row>
    <row r="175" spans="2:9" hidden="1">
      <c r="B175" s="4"/>
      <c r="C175" s="4"/>
      <c r="D175" s="5"/>
      <c r="F175" s="5"/>
      <c r="G175" s="5"/>
      <c r="H175" s="22"/>
      <c r="I175" s="5"/>
    </row>
    <row r="176" spans="2:9" hidden="1">
      <c r="B176" s="4"/>
      <c r="C176" s="4"/>
      <c r="D176" s="5"/>
      <c r="F176" s="5"/>
      <c r="G176" s="5"/>
      <c r="H176" s="22"/>
      <c r="I176" s="5"/>
    </row>
    <row r="177" spans="2:9" hidden="1">
      <c r="B177" s="4"/>
      <c r="C177" s="4"/>
      <c r="D177" s="5"/>
      <c r="F177" s="5"/>
      <c r="G177" s="5"/>
      <c r="H177" s="22"/>
      <c r="I177" s="5"/>
    </row>
    <row r="178" spans="2:9" hidden="1">
      <c r="B178" s="4"/>
      <c r="C178" s="4"/>
      <c r="D178" s="5"/>
      <c r="F178" s="5"/>
      <c r="G178" s="5"/>
      <c r="H178" s="22"/>
      <c r="I178" s="5"/>
    </row>
    <row r="179" spans="2:9" hidden="1">
      <c r="B179" s="4"/>
      <c r="C179" s="4"/>
      <c r="D179" s="5"/>
      <c r="F179" s="5"/>
      <c r="G179" s="5"/>
      <c r="H179" s="22"/>
      <c r="I179" s="5"/>
    </row>
    <row r="180" spans="2:9" hidden="1">
      <c r="B180" s="4"/>
      <c r="C180" s="4"/>
      <c r="D180" s="5"/>
      <c r="F180" s="5"/>
      <c r="G180" s="5"/>
      <c r="H180" s="22"/>
      <c r="I180" s="5"/>
    </row>
    <row r="181" spans="2:9" hidden="1">
      <c r="B181" s="4"/>
      <c r="C181" s="4"/>
      <c r="D181" s="5"/>
      <c r="F181" s="5"/>
      <c r="G181" s="5"/>
      <c r="H181" s="22"/>
      <c r="I181" s="5"/>
    </row>
    <row r="182" spans="2:9" hidden="1">
      <c r="B182" s="4"/>
      <c r="C182" s="4"/>
      <c r="D182" s="5"/>
      <c r="F182" s="5"/>
      <c r="G182" s="5"/>
      <c r="H182" s="22"/>
      <c r="I182" s="5"/>
    </row>
    <row r="183" spans="2:9" hidden="1">
      <c r="B183" s="4"/>
      <c r="C183" s="4"/>
      <c r="D183" s="5"/>
      <c r="F183" s="5"/>
      <c r="G183" s="5"/>
      <c r="H183" s="22"/>
      <c r="I183" s="5"/>
    </row>
    <row r="184" spans="2:9" hidden="1">
      <c r="B184" s="4"/>
      <c r="C184" s="4"/>
      <c r="D184" s="5"/>
      <c r="F184" s="5"/>
      <c r="G184" s="5"/>
      <c r="H184" s="22"/>
      <c r="I184" s="5"/>
    </row>
    <row r="185" spans="2:9" hidden="1">
      <c r="B185" s="4"/>
      <c r="C185" s="4"/>
      <c r="D185" s="5"/>
      <c r="F185" s="5"/>
      <c r="G185" s="5"/>
      <c r="H185" s="22"/>
      <c r="I185" s="5"/>
    </row>
    <row r="186" spans="2:9" hidden="1">
      <c r="B186" s="4"/>
      <c r="C186" s="4"/>
      <c r="D186" s="5"/>
      <c r="F186" s="5"/>
      <c r="G186" s="5"/>
      <c r="H186" s="22"/>
      <c r="I186" s="5"/>
    </row>
    <row r="187" spans="2:9" hidden="1">
      <c r="B187" s="4"/>
      <c r="C187" s="4"/>
      <c r="D187" s="5"/>
      <c r="F187" s="5"/>
      <c r="G187" s="5"/>
      <c r="H187" s="22"/>
      <c r="I187" s="5"/>
    </row>
    <row r="188" spans="2:9" hidden="1">
      <c r="B188" s="4"/>
      <c r="C188" s="4"/>
      <c r="D188" s="5"/>
      <c r="F188" s="5"/>
      <c r="G188" s="5"/>
      <c r="H188" s="22"/>
      <c r="I188" s="5"/>
    </row>
    <row r="189" spans="2:9" hidden="1">
      <c r="B189" s="4"/>
      <c r="C189" s="4"/>
      <c r="D189" s="5"/>
      <c r="F189" s="5"/>
      <c r="G189" s="5"/>
      <c r="H189" s="22"/>
      <c r="I189" s="5"/>
    </row>
    <row r="190" spans="2:9" hidden="1">
      <c r="B190" s="4"/>
      <c r="C190" s="4"/>
      <c r="D190" s="5"/>
      <c r="F190" s="5"/>
      <c r="G190" s="5"/>
      <c r="H190" s="22"/>
      <c r="I190" s="5"/>
    </row>
    <row r="191" spans="2:9" hidden="1">
      <c r="B191" s="4"/>
      <c r="C191" s="4"/>
      <c r="D191" s="5"/>
      <c r="F191" s="5"/>
      <c r="G191" s="5"/>
      <c r="H191" s="22"/>
      <c r="I191" s="5"/>
    </row>
    <row r="192" spans="2:9" hidden="1">
      <c r="B192" s="4"/>
      <c r="C192" s="4"/>
      <c r="D192" s="5"/>
      <c r="F192" s="5"/>
      <c r="G192" s="5"/>
      <c r="H192" s="22"/>
      <c r="I192" s="5"/>
    </row>
    <row r="193" spans="2:9" hidden="1">
      <c r="B193" s="4"/>
      <c r="C193" s="4"/>
      <c r="D193" s="5"/>
      <c r="F193" s="5"/>
      <c r="G193" s="5"/>
      <c r="H193" s="22"/>
      <c r="I193" s="5"/>
    </row>
    <row r="194" spans="2:9" hidden="1">
      <c r="B194" s="4"/>
      <c r="C194" s="4"/>
      <c r="D194" s="5"/>
      <c r="F194" s="5"/>
      <c r="G194" s="5"/>
      <c r="H194" s="22"/>
      <c r="I194" s="5"/>
    </row>
    <row r="195" spans="2:9" hidden="1">
      <c r="B195" s="4"/>
      <c r="C195" s="4"/>
      <c r="D195" s="5"/>
      <c r="F195" s="5"/>
      <c r="G195" s="5"/>
      <c r="H195" s="22"/>
      <c r="I195" s="5"/>
    </row>
    <row r="196" spans="2:9" hidden="1">
      <c r="B196" s="4"/>
      <c r="C196" s="4"/>
      <c r="D196" s="5"/>
      <c r="F196" s="5"/>
      <c r="G196" s="5"/>
      <c r="H196" s="22"/>
      <c r="I196" s="5"/>
    </row>
    <row r="197" spans="2:9" hidden="1">
      <c r="B197" s="4"/>
      <c r="C197" s="4"/>
      <c r="D197" s="5"/>
      <c r="F197" s="5"/>
      <c r="G197" s="5"/>
      <c r="H197" s="22"/>
      <c r="I197" s="5"/>
    </row>
    <row r="198" spans="2:9" hidden="1">
      <c r="B198" s="4"/>
      <c r="C198" s="4"/>
      <c r="D198" s="5"/>
      <c r="F198" s="5"/>
      <c r="G198" s="5"/>
      <c r="H198" s="22"/>
      <c r="I198" s="5"/>
    </row>
    <row r="199" spans="2:9" hidden="1">
      <c r="B199" s="4"/>
      <c r="C199" s="4"/>
      <c r="D199" s="5"/>
      <c r="F199" s="5"/>
      <c r="G199" s="5"/>
      <c r="H199" s="22"/>
      <c r="I199" s="5"/>
    </row>
    <row r="200" spans="2:9" hidden="1">
      <c r="B200" s="4"/>
      <c r="C200" s="4"/>
      <c r="D200" s="5"/>
      <c r="F200" s="5"/>
      <c r="G200" s="5"/>
      <c r="H200" s="22"/>
      <c r="I200" s="5"/>
    </row>
    <row r="201" spans="2:9" hidden="1">
      <c r="B201" s="4"/>
      <c r="C201" s="4"/>
      <c r="D201" s="5"/>
      <c r="F201" s="5"/>
      <c r="G201" s="5"/>
      <c r="H201" s="22"/>
      <c r="I201" s="5"/>
    </row>
    <row r="202" spans="2:9" hidden="1">
      <c r="B202" s="4"/>
      <c r="C202" s="4"/>
      <c r="D202" s="5"/>
      <c r="F202" s="5"/>
      <c r="G202" s="5"/>
      <c r="H202" s="22"/>
      <c r="I202" s="5"/>
    </row>
    <row r="203" spans="2:9" hidden="1">
      <c r="B203" s="4"/>
      <c r="C203" s="4"/>
      <c r="D203" s="5"/>
      <c r="F203" s="5"/>
      <c r="G203" s="5"/>
      <c r="H203" s="22"/>
      <c r="I203" s="5"/>
    </row>
    <row r="204" spans="2:9" hidden="1">
      <c r="B204" s="4"/>
      <c r="C204" s="4"/>
      <c r="D204" s="5"/>
      <c r="F204" s="5"/>
      <c r="G204" s="5"/>
      <c r="H204" s="22"/>
      <c r="I204" s="5"/>
    </row>
    <row r="205" spans="2:9" hidden="1">
      <c r="B205" s="4"/>
      <c r="C205" s="4"/>
      <c r="D205" s="5"/>
      <c r="F205" s="5"/>
      <c r="G205" s="5"/>
      <c r="H205" s="22"/>
      <c r="I205" s="5"/>
    </row>
    <row r="206" spans="2:9" hidden="1">
      <c r="B206" s="4"/>
      <c r="C206" s="4"/>
      <c r="D206" s="5"/>
      <c r="F206" s="5"/>
      <c r="G206" s="5"/>
      <c r="H206" s="22"/>
      <c r="I206" s="5"/>
    </row>
    <row r="207" spans="2:9" hidden="1">
      <c r="B207" s="4"/>
      <c r="C207" s="4"/>
      <c r="D207" s="5"/>
      <c r="F207" s="5"/>
      <c r="G207" s="5"/>
      <c r="H207" s="22"/>
      <c r="I207" s="5"/>
    </row>
    <row r="208" spans="2:9" hidden="1">
      <c r="B208" s="4"/>
      <c r="C208" s="4"/>
      <c r="D208" s="5"/>
      <c r="F208" s="5"/>
      <c r="G208" s="5"/>
      <c r="H208" s="22"/>
      <c r="I208" s="5"/>
    </row>
    <row r="209" spans="2:9" hidden="1">
      <c r="B209" s="4"/>
      <c r="C209" s="4"/>
      <c r="D209" s="5"/>
      <c r="F209" s="5"/>
      <c r="G209" s="5"/>
      <c r="H209" s="22"/>
      <c r="I209" s="5"/>
    </row>
    <row r="210" spans="2:9" hidden="1">
      <c r="B210" s="4"/>
      <c r="C210" s="4"/>
      <c r="D210" s="5"/>
      <c r="F210" s="5"/>
      <c r="G210" s="5"/>
      <c r="H210" s="22"/>
      <c r="I210" s="5"/>
    </row>
    <row r="211" spans="2:9" hidden="1">
      <c r="B211" s="4"/>
      <c r="C211" s="4"/>
      <c r="D211" s="5"/>
      <c r="F211" s="5"/>
      <c r="G211" s="5"/>
      <c r="H211" s="22"/>
      <c r="I211" s="5"/>
    </row>
    <row r="212" spans="2:9" hidden="1">
      <c r="B212" s="4"/>
      <c r="C212" s="4"/>
      <c r="D212" s="5"/>
      <c r="F212" s="5"/>
      <c r="G212" s="5"/>
      <c r="H212" s="22"/>
      <c r="I212" s="5"/>
    </row>
    <row r="213" spans="2:9" hidden="1">
      <c r="B213" s="4"/>
      <c r="C213" s="4"/>
      <c r="D213" s="5"/>
      <c r="F213" s="5"/>
      <c r="G213" s="5"/>
      <c r="H213" s="22"/>
      <c r="I213" s="5"/>
    </row>
    <row r="214" spans="2:9" hidden="1">
      <c r="B214" s="4"/>
      <c r="C214" s="4"/>
      <c r="D214" s="5"/>
      <c r="F214" s="5"/>
      <c r="G214" s="5"/>
      <c r="H214" s="22"/>
      <c r="I214" s="5"/>
    </row>
    <row r="215" spans="2:9" hidden="1">
      <c r="B215" s="4"/>
      <c r="C215" s="4"/>
      <c r="D215" s="5"/>
      <c r="F215" s="5"/>
      <c r="G215" s="5"/>
      <c r="H215" s="22"/>
      <c r="I215" s="5"/>
    </row>
    <row r="216" spans="2:9" hidden="1">
      <c r="B216" s="4"/>
      <c r="C216" s="4"/>
      <c r="D216" s="5"/>
      <c r="F216" s="5"/>
      <c r="G216" s="5"/>
      <c r="H216" s="22"/>
      <c r="I216" s="5"/>
    </row>
    <row r="217" spans="2:9" hidden="1">
      <c r="B217" s="4"/>
      <c r="C217" s="4"/>
      <c r="D217" s="5"/>
      <c r="F217" s="5"/>
      <c r="G217" s="5"/>
      <c r="H217" s="22"/>
      <c r="I217" s="5"/>
    </row>
    <row r="218" spans="2:9" hidden="1">
      <c r="B218" s="4"/>
      <c r="C218" s="4"/>
      <c r="D218" s="5"/>
      <c r="F218" s="5"/>
      <c r="G218" s="5"/>
      <c r="H218" s="22"/>
      <c r="I218" s="5"/>
    </row>
    <row r="219" spans="2:9" hidden="1">
      <c r="B219" s="4"/>
      <c r="C219" s="4"/>
      <c r="D219" s="5"/>
      <c r="F219" s="5"/>
      <c r="G219" s="5"/>
      <c r="H219" s="22"/>
      <c r="I219" s="5"/>
    </row>
    <row r="220" spans="2:9" hidden="1">
      <c r="B220" s="4"/>
      <c r="C220" s="4"/>
      <c r="D220" s="5"/>
      <c r="F220" s="5"/>
      <c r="G220" s="5"/>
      <c r="H220" s="22"/>
      <c r="I220" s="5"/>
    </row>
    <row r="221" spans="2:9" hidden="1">
      <c r="B221" s="4"/>
      <c r="C221" s="4"/>
      <c r="D221" s="5"/>
      <c r="F221" s="5"/>
      <c r="G221" s="5"/>
      <c r="H221" s="22"/>
      <c r="I221" s="5"/>
    </row>
    <row r="222" spans="2:9" hidden="1">
      <c r="B222" s="4"/>
      <c r="C222" s="4"/>
      <c r="D222" s="5"/>
      <c r="F222" s="5"/>
      <c r="G222" s="5"/>
      <c r="H222" s="22"/>
      <c r="I222" s="5"/>
    </row>
    <row r="223" spans="2:9" hidden="1">
      <c r="B223" s="4"/>
      <c r="C223" s="4"/>
      <c r="D223" s="5"/>
      <c r="F223" s="5"/>
      <c r="G223" s="5"/>
      <c r="H223" s="22"/>
      <c r="I223" s="5"/>
    </row>
    <row r="224" spans="2:9" hidden="1">
      <c r="B224" s="4"/>
      <c r="C224" s="4"/>
      <c r="D224" s="5"/>
      <c r="F224" s="5"/>
      <c r="G224" s="5"/>
      <c r="H224" s="22"/>
      <c r="I224" s="5"/>
    </row>
    <row r="225" spans="2:9" hidden="1">
      <c r="B225" s="4"/>
      <c r="C225" s="4"/>
      <c r="D225" s="5"/>
      <c r="F225" s="5"/>
      <c r="G225" s="5"/>
      <c r="H225" s="22"/>
      <c r="I225" s="5"/>
    </row>
    <row r="226" spans="2:9" hidden="1">
      <c r="B226" s="4"/>
      <c r="C226" s="4"/>
      <c r="D226" s="5"/>
      <c r="F226" s="5"/>
      <c r="G226" s="5"/>
      <c r="H226" s="22"/>
      <c r="I226" s="5"/>
    </row>
    <row r="227" spans="2:9" hidden="1">
      <c r="B227" s="4"/>
      <c r="C227" s="4"/>
      <c r="D227" s="5"/>
      <c r="F227" s="5"/>
      <c r="G227" s="5"/>
      <c r="H227" s="22"/>
      <c r="I227" s="5"/>
    </row>
    <row r="228" spans="2:9" hidden="1">
      <c r="B228" s="4"/>
      <c r="C228" s="4"/>
      <c r="D228" s="5"/>
      <c r="F228" s="5"/>
      <c r="G228" s="5"/>
      <c r="H228" s="22"/>
      <c r="I228" s="5"/>
    </row>
    <row r="229" spans="2:9" hidden="1">
      <c r="B229" s="4"/>
      <c r="C229" s="4"/>
      <c r="D229" s="5"/>
      <c r="F229" s="5"/>
      <c r="G229" s="5"/>
      <c r="H229" s="22"/>
      <c r="I229" s="5"/>
    </row>
    <row r="230" spans="2:9" hidden="1">
      <c r="B230" s="4"/>
      <c r="C230" s="4"/>
      <c r="D230" s="5"/>
      <c r="F230" s="5"/>
      <c r="G230" s="5"/>
      <c r="H230" s="22"/>
      <c r="I230" s="5"/>
    </row>
    <row r="231" spans="2:9" hidden="1">
      <c r="B231" s="4"/>
      <c r="C231" s="4"/>
      <c r="D231" s="5"/>
      <c r="F231" s="5"/>
      <c r="G231" s="5"/>
      <c r="H231" s="22"/>
      <c r="I231" s="5"/>
    </row>
    <row r="232" spans="2:9" hidden="1">
      <c r="B232" s="4"/>
      <c r="C232" s="4"/>
      <c r="D232" s="5"/>
      <c r="F232" s="5"/>
      <c r="G232" s="5"/>
      <c r="H232" s="22"/>
      <c r="I232" s="5"/>
    </row>
    <row r="233" spans="2:9" hidden="1">
      <c r="B233" s="4"/>
      <c r="C233" s="4"/>
      <c r="D233" s="5"/>
      <c r="F233" s="5"/>
      <c r="G233" s="5"/>
      <c r="H233" s="22"/>
      <c r="I233" s="5"/>
    </row>
    <row r="234" spans="2:9" hidden="1">
      <c r="B234" s="4"/>
      <c r="C234" s="4"/>
      <c r="D234" s="5"/>
      <c r="F234" s="5"/>
      <c r="G234" s="5"/>
      <c r="H234" s="22"/>
      <c r="I234" s="5"/>
    </row>
    <row r="235" spans="2:9" hidden="1">
      <c r="B235" s="4"/>
      <c r="C235" s="4"/>
      <c r="D235" s="5"/>
      <c r="F235" s="5"/>
      <c r="G235" s="5"/>
      <c r="H235" s="22"/>
      <c r="I235" s="5"/>
    </row>
    <row r="236" spans="2:9" hidden="1">
      <c r="B236" s="4"/>
      <c r="C236" s="4"/>
      <c r="D236" s="5"/>
      <c r="F236" s="5"/>
      <c r="G236" s="5"/>
      <c r="H236" s="22"/>
      <c r="I236" s="5"/>
    </row>
    <row r="237" spans="2:9" hidden="1">
      <c r="B237" s="4"/>
      <c r="C237" s="4"/>
      <c r="D237" s="5"/>
      <c r="F237" s="5"/>
      <c r="G237" s="5"/>
      <c r="H237" s="22"/>
      <c r="I237" s="5"/>
    </row>
    <row r="238" spans="2:9" hidden="1">
      <c r="B238" s="4"/>
      <c r="C238" s="4"/>
      <c r="D238" s="5"/>
      <c r="F238" s="5"/>
      <c r="G238" s="5"/>
      <c r="H238" s="22"/>
      <c r="I238" s="5"/>
    </row>
    <row r="239" spans="2:9" hidden="1">
      <c r="B239" s="4"/>
      <c r="C239" s="4"/>
      <c r="D239" s="5"/>
      <c r="F239" s="5"/>
      <c r="G239" s="5"/>
      <c r="H239" s="22"/>
      <c r="I239" s="5"/>
    </row>
    <row r="240" spans="2:9" hidden="1">
      <c r="B240" s="4"/>
      <c r="C240" s="4"/>
      <c r="D240" s="5"/>
      <c r="F240" s="5"/>
      <c r="G240" s="5"/>
      <c r="H240" s="22"/>
      <c r="I240" s="5"/>
    </row>
    <row r="241" spans="2:9" hidden="1">
      <c r="B241" s="4"/>
      <c r="C241" s="4"/>
      <c r="D241" s="5"/>
      <c r="F241" s="5"/>
      <c r="G241" s="5"/>
      <c r="H241" s="22"/>
      <c r="I241" s="5"/>
    </row>
    <row r="242" spans="2:9" hidden="1">
      <c r="B242" s="4"/>
      <c r="C242" s="4"/>
      <c r="D242" s="5"/>
      <c r="F242" s="5"/>
      <c r="G242" s="5"/>
      <c r="H242" s="22"/>
      <c r="I242" s="5"/>
    </row>
    <row r="243" spans="2:9" hidden="1">
      <c r="B243" s="4"/>
      <c r="C243" s="4"/>
      <c r="D243" s="5"/>
      <c r="F243" s="5"/>
      <c r="G243" s="5"/>
      <c r="H243" s="22"/>
      <c r="I243" s="5"/>
    </row>
    <row r="244" spans="2:9" hidden="1">
      <c r="B244" s="4"/>
      <c r="C244" s="4"/>
      <c r="D244" s="5"/>
      <c r="F244" s="5"/>
      <c r="G244" s="5"/>
      <c r="H244" s="22"/>
      <c r="I244" s="5"/>
    </row>
    <row r="245" spans="2:9" hidden="1">
      <c r="B245" s="4"/>
      <c r="C245" s="4"/>
      <c r="D245" s="5"/>
      <c r="F245" s="5"/>
      <c r="G245" s="5"/>
      <c r="H245" s="22"/>
      <c r="I245" s="5"/>
    </row>
    <row r="246" spans="2:9" hidden="1">
      <c r="B246" s="4"/>
      <c r="C246" s="4"/>
      <c r="D246" s="5"/>
      <c r="F246" s="5"/>
      <c r="G246" s="5"/>
      <c r="H246" s="22"/>
      <c r="I246" s="5"/>
    </row>
    <row r="247" spans="2:9" hidden="1">
      <c r="B247" s="4"/>
      <c r="C247" s="4"/>
      <c r="D247" s="5"/>
      <c r="F247" s="5"/>
      <c r="G247" s="5"/>
      <c r="H247" s="22"/>
      <c r="I247" s="5"/>
    </row>
    <row r="248" spans="2:9" hidden="1">
      <c r="B248" s="4"/>
      <c r="C248" s="4"/>
      <c r="D248" s="5"/>
      <c r="F248" s="5"/>
      <c r="G248" s="5"/>
      <c r="H248" s="22"/>
      <c r="I248" s="5"/>
    </row>
    <row r="249" spans="2:9" hidden="1">
      <c r="B249" s="4"/>
      <c r="C249" s="4"/>
      <c r="D249" s="5"/>
      <c r="F249" s="5"/>
      <c r="G249" s="5"/>
      <c r="H249" s="22"/>
      <c r="I249" s="5"/>
    </row>
    <row r="250" spans="2:9" hidden="1">
      <c r="B250" s="4"/>
      <c r="C250" s="4"/>
      <c r="D250" s="5"/>
      <c r="F250" s="5"/>
      <c r="G250" s="5"/>
      <c r="H250" s="22"/>
      <c r="I250" s="5"/>
    </row>
    <row r="251" spans="2:9" hidden="1">
      <c r="B251" s="4"/>
      <c r="C251" s="4"/>
      <c r="D251" s="5"/>
      <c r="F251" s="5"/>
      <c r="G251" s="5"/>
      <c r="H251" s="22"/>
      <c r="I251" s="5"/>
    </row>
    <row r="252" spans="2:9" hidden="1">
      <c r="B252" s="4"/>
      <c r="C252" s="4"/>
      <c r="D252" s="5"/>
      <c r="F252" s="5"/>
      <c r="G252" s="5"/>
      <c r="H252" s="22"/>
      <c r="I252" s="5"/>
    </row>
    <row r="253" spans="2:9" hidden="1">
      <c r="B253" s="4"/>
      <c r="C253" s="4"/>
      <c r="D253" s="5"/>
      <c r="F253" s="5"/>
      <c r="G253" s="5"/>
      <c r="H253" s="22"/>
      <c r="I253" s="5"/>
    </row>
    <row r="254" spans="2:9" hidden="1">
      <c r="B254" s="4"/>
      <c r="C254" s="4"/>
      <c r="D254" s="5"/>
      <c r="F254" s="5"/>
      <c r="G254" s="5"/>
      <c r="H254" s="22"/>
      <c r="I254" s="5"/>
    </row>
    <row r="255" spans="2:9" hidden="1">
      <c r="B255" s="4"/>
      <c r="C255" s="4"/>
      <c r="D255" s="5"/>
      <c r="F255" s="5"/>
      <c r="G255" s="5"/>
      <c r="H255" s="22"/>
      <c r="I255" s="5"/>
    </row>
    <row r="256" spans="2:9" hidden="1">
      <c r="B256" s="4"/>
      <c r="C256" s="4"/>
      <c r="D256" s="5"/>
      <c r="F256" s="5"/>
      <c r="G256" s="5"/>
      <c r="H256" s="22"/>
      <c r="I256" s="5"/>
    </row>
    <row r="257" spans="2:9" hidden="1">
      <c r="B257" s="4"/>
      <c r="C257" s="4"/>
      <c r="D257" s="5"/>
      <c r="F257" s="5"/>
      <c r="G257" s="5"/>
      <c r="H257" s="22"/>
      <c r="I257" s="5"/>
    </row>
    <row r="258" spans="2:9" hidden="1">
      <c r="B258" s="4"/>
      <c r="C258" s="4"/>
      <c r="D258" s="5"/>
      <c r="F258" s="5"/>
      <c r="G258" s="5"/>
      <c r="H258" s="22"/>
      <c r="I258" s="5"/>
    </row>
    <row r="259" spans="2:9" hidden="1">
      <c r="B259" s="4"/>
      <c r="C259" s="4"/>
      <c r="D259" s="5"/>
      <c r="F259" s="5"/>
      <c r="G259" s="5"/>
      <c r="H259" s="22"/>
      <c r="I259" s="5"/>
    </row>
    <row r="260" spans="2:9" hidden="1">
      <c r="B260" s="4"/>
      <c r="C260" s="4"/>
      <c r="D260" s="5"/>
      <c r="F260" s="5"/>
      <c r="G260" s="5"/>
      <c r="H260" s="22"/>
      <c r="I260" s="5"/>
    </row>
    <row r="261" spans="2:9" hidden="1">
      <c r="B261" s="4"/>
      <c r="C261" s="4"/>
      <c r="D261" s="5"/>
      <c r="F261" s="5"/>
      <c r="G261" s="5"/>
      <c r="H261" s="22"/>
      <c r="I261" s="5"/>
    </row>
    <row r="262" spans="2:9" hidden="1">
      <c r="B262" s="4"/>
      <c r="C262" s="4"/>
      <c r="D262" s="5"/>
      <c r="F262" s="5"/>
      <c r="G262" s="5"/>
      <c r="H262" s="22"/>
      <c r="I262" s="5"/>
    </row>
    <row r="263" spans="2:9" hidden="1">
      <c r="B263" s="4"/>
      <c r="C263" s="4"/>
      <c r="D263" s="5"/>
      <c r="F263" s="5"/>
      <c r="G263" s="5"/>
      <c r="H263" s="22"/>
      <c r="I263" s="5"/>
    </row>
    <row r="264" spans="2:9" hidden="1">
      <c r="B264" s="4"/>
      <c r="C264" s="4"/>
      <c r="D264" s="5"/>
      <c r="F264" s="5"/>
      <c r="G264" s="5"/>
      <c r="H264" s="22"/>
      <c r="I264" s="5"/>
    </row>
    <row r="265" spans="2:9" hidden="1">
      <c r="B265" s="4"/>
      <c r="C265" s="4"/>
      <c r="D265" s="5"/>
      <c r="F265" s="5"/>
      <c r="G265" s="5"/>
      <c r="H265" s="22"/>
      <c r="I265" s="5"/>
    </row>
    <row r="266" spans="2:9" hidden="1">
      <c r="B266" s="4"/>
      <c r="C266" s="4"/>
      <c r="D266" s="5"/>
      <c r="F266" s="5"/>
      <c r="G266" s="5"/>
      <c r="H266" s="22"/>
      <c r="I266" s="5"/>
    </row>
    <row r="267" spans="2:9" hidden="1">
      <c r="B267" s="4"/>
      <c r="C267" s="4"/>
      <c r="D267" s="5"/>
      <c r="F267" s="5"/>
      <c r="G267" s="5"/>
      <c r="H267" s="22"/>
      <c r="I267" s="5"/>
    </row>
    <row r="268" spans="2:9" hidden="1">
      <c r="B268" s="4"/>
      <c r="C268" s="4"/>
      <c r="D268" s="5"/>
      <c r="F268" s="5"/>
      <c r="G268" s="5"/>
      <c r="H268" s="22"/>
      <c r="I268" s="5"/>
    </row>
    <row r="269" spans="2:9" hidden="1">
      <c r="B269" s="4"/>
      <c r="C269" s="4"/>
      <c r="D269" s="5"/>
      <c r="F269" s="5"/>
      <c r="G269" s="5"/>
      <c r="H269" s="22"/>
      <c r="I269" s="5"/>
    </row>
    <row r="270" spans="2:9" hidden="1">
      <c r="B270" s="4"/>
      <c r="C270" s="4"/>
      <c r="D270" s="5"/>
      <c r="F270" s="5"/>
      <c r="G270" s="5"/>
      <c r="H270" s="22"/>
      <c r="I270" s="5"/>
    </row>
    <row r="271" spans="2:9" hidden="1">
      <c r="B271" s="4"/>
      <c r="C271" s="4"/>
      <c r="D271" s="5"/>
      <c r="F271" s="5"/>
      <c r="G271" s="5"/>
      <c r="H271" s="22"/>
      <c r="I271" s="5"/>
    </row>
    <row r="272" spans="2:9" hidden="1">
      <c r="B272" s="4"/>
      <c r="C272" s="4"/>
      <c r="D272" s="5"/>
      <c r="F272" s="5"/>
      <c r="G272" s="5"/>
      <c r="H272" s="22"/>
      <c r="I272" s="5"/>
    </row>
    <row r="273" spans="2:9" hidden="1">
      <c r="B273" s="4"/>
      <c r="C273" s="4"/>
      <c r="D273" s="5"/>
      <c r="F273" s="5"/>
      <c r="G273" s="5"/>
      <c r="H273" s="22"/>
      <c r="I273" s="5"/>
    </row>
    <row r="274" spans="2:9" hidden="1">
      <c r="B274" s="4"/>
      <c r="C274" s="4"/>
      <c r="D274" s="5"/>
      <c r="F274" s="5"/>
      <c r="G274" s="5"/>
      <c r="H274" s="22"/>
      <c r="I274" s="5"/>
    </row>
    <row r="275" spans="2:9" hidden="1">
      <c r="B275" s="4"/>
      <c r="C275" s="4"/>
      <c r="D275" s="5"/>
      <c r="F275" s="5"/>
      <c r="G275" s="5"/>
      <c r="H275" s="22"/>
      <c r="I275" s="5"/>
    </row>
    <row r="276" spans="2:9" hidden="1">
      <c r="B276" s="4"/>
      <c r="C276" s="4"/>
      <c r="D276" s="5"/>
      <c r="F276" s="5"/>
      <c r="G276" s="5"/>
      <c r="H276" s="22"/>
      <c r="I276" s="5"/>
    </row>
    <row r="277" spans="2:9" hidden="1">
      <c r="B277" s="4"/>
      <c r="C277" s="4"/>
      <c r="D277" s="5"/>
      <c r="F277" s="5"/>
      <c r="G277" s="5"/>
      <c r="H277" s="22"/>
      <c r="I277" s="5"/>
    </row>
    <row r="278" spans="2:9" hidden="1">
      <c r="B278" s="4"/>
      <c r="C278" s="4"/>
      <c r="D278" s="5"/>
      <c r="F278" s="5"/>
      <c r="G278" s="5"/>
      <c r="H278" s="22"/>
      <c r="I278" s="5"/>
    </row>
    <row r="279" spans="2:9" hidden="1">
      <c r="B279" s="4"/>
      <c r="C279" s="4"/>
      <c r="D279" s="5"/>
      <c r="F279" s="5"/>
      <c r="G279" s="5"/>
      <c r="H279" s="22"/>
      <c r="I279" s="5"/>
    </row>
    <row r="280" spans="2:9" hidden="1">
      <c r="B280" s="4"/>
      <c r="C280" s="4"/>
      <c r="D280" s="5"/>
      <c r="F280" s="5"/>
      <c r="G280" s="5"/>
      <c r="H280" s="22"/>
      <c r="I280" s="5"/>
    </row>
    <row r="281" spans="2:9" hidden="1">
      <c r="B281" s="4"/>
      <c r="C281" s="4"/>
      <c r="D281" s="5"/>
      <c r="F281" s="5"/>
      <c r="G281" s="5"/>
      <c r="H281" s="22"/>
      <c r="I281" s="5"/>
    </row>
    <row r="282" spans="2:9" hidden="1">
      <c r="B282" s="4"/>
      <c r="C282" s="4"/>
      <c r="D282" s="5"/>
      <c r="F282" s="5"/>
      <c r="G282" s="5"/>
      <c r="H282" s="22"/>
      <c r="I282" s="5"/>
    </row>
    <row r="283" spans="2:9" hidden="1">
      <c r="B283" s="4"/>
      <c r="C283" s="4"/>
      <c r="D283" s="5"/>
      <c r="F283" s="5"/>
      <c r="G283" s="5"/>
      <c r="H283" s="22"/>
      <c r="I283" s="5"/>
    </row>
    <row r="284" spans="2:9" hidden="1">
      <c r="B284" s="4"/>
      <c r="C284" s="4"/>
      <c r="D284" s="5"/>
      <c r="F284" s="5"/>
      <c r="G284" s="5"/>
      <c r="H284" s="22"/>
      <c r="I284" s="5"/>
    </row>
    <row r="285" spans="2:9" hidden="1">
      <c r="B285" s="4"/>
      <c r="C285" s="4"/>
      <c r="D285" s="5"/>
      <c r="F285" s="5"/>
      <c r="G285" s="5"/>
      <c r="H285" s="22"/>
      <c r="I285" s="5"/>
    </row>
    <row r="286" spans="2:9" hidden="1">
      <c r="B286" s="4"/>
      <c r="C286" s="4"/>
      <c r="D286" s="5"/>
      <c r="F286" s="5"/>
      <c r="G286" s="5"/>
      <c r="H286" s="22"/>
      <c r="I286" s="5"/>
    </row>
    <row r="287" spans="2:9" hidden="1">
      <c r="B287" s="4"/>
      <c r="C287" s="4"/>
      <c r="D287" s="5"/>
      <c r="F287" s="5"/>
      <c r="G287" s="5"/>
      <c r="H287" s="22"/>
      <c r="I287" s="5"/>
    </row>
    <row r="288" spans="2:9" hidden="1">
      <c r="B288" s="4"/>
      <c r="C288" s="4"/>
      <c r="D288" s="5"/>
      <c r="F288" s="5"/>
      <c r="G288" s="5"/>
      <c r="H288" s="22"/>
      <c r="I288" s="5"/>
    </row>
    <row r="289" spans="2:9" hidden="1">
      <c r="B289" s="4"/>
      <c r="C289" s="4"/>
      <c r="D289" s="5"/>
      <c r="F289" s="5"/>
      <c r="G289" s="5"/>
      <c r="H289" s="22"/>
      <c r="I289" s="5"/>
    </row>
    <row r="290" spans="2:9" hidden="1">
      <c r="B290" s="4"/>
      <c r="C290" s="4"/>
      <c r="D290" s="5"/>
      <c r="F290" s="5"/>
      <c r="G290" s="5"/>
      <c r="H290" s="22"/>
      <c r="I290" s="5"/>
    </row>
    <row r="291" spans="2:9" hidden="1">
      <c r="B291" s="4"/>
      <c r="C291" s="4"/>
      <c r="D291" s="5"/>
      <c r="F291" s="5"/>
      <c r="G291" s="5"/>
      <c r="H291" s="22"/>
      <c r="I291" s="5"/>
    </row>
    <row r="292" spans="2:9" hidden="1">
      <c r="B292" s="4"/>
      <c r="C292" s="4"/>
      <c r="D292" s="5"/>
      <c r="F292" s="5"/>
      <c r="G292" s="5"/>
      <c r="H292" s="22"/>
      <c r="I292" s="5"/>
    </row>
    <row r="293" spans="2:9" hidden="1">
      <c r="B293" s="4"/>
      <c r="C293" s="4"/>
      <c r="D293" s="5"/>
      <c r="F293" s="5"/>
      <c r="G293" s="5"/>
      <c r="H293" s="22"/>
      <c r="I293" s="5"/>
    </row>
    <row r="294" spans="2:9" hidden="1">
      <c r="B294" s="4"/>
      <c r="C294" s="4"/>
      <c r="D294" s="5"/>
      <c r="F294" s="5"/>
      <c r="G294" s="5"/>
      <c r="H294" s="22"/>
      <c r="I294" s="5"/>
    </row>
    <row r="295" spans="2:9" hidden="1">
      <c r="B295" s="4"/>
      <c r="C295" s="4"/>
      <c r="D295" s="5"/>
      <c r="F295" s="5"/>
      <c r="G295" s="5"/>
      <c r="H295" s="22"/>
      <c r="I295" s="5"/>
    </row>
    <row r="296" spans="2:9" hidden="1">
      <c r="B296" s="4"/>
      <c r="C296" s="4"/>
      <c r="D296" s="5"/>
      <c r="F296" s="5"/>
      <c r="G296" s="5"/>
      <c r="H296" s="22"/>
      <c r="I296" s="5"/>
    </row>
    <row r="297" spans="2:9" hidden="1">
      <c r="B297" s="4"/>
      <c r="C297" s="4"/>
      <c r="D297" s="5"/>
      <c r="F297" s="5"/>
      <c r="G297" s="5"/>
      <c r="H297" s="22"/>
      <c r="I297" s="5"/>
    </row>
    <row r="298" spans="2:9" hidden="1">
      <c r="B298" s="4"/>
      <c r="C298" s="4"/>
      <c r="D298" s="5"/>
      <c r="F298" s="5"/>
      <c r="G298" s="5"/>
      <c r="H298" s="22"/>
      <c r="I298" s="5"/>
    </row>
    <row r="299" spans="2:9" hidden="1">
      <c r="B299" s="4"/>
      <c r="C299" s="4"/>
      <c r="D299" s="5"/>
      <c r="F299" s="5"/>
      <c r="G299" s="5"/>
      <c r="H299" s="22"/>
      <c r="I299" s="5"/>
    </row>
    <row r="300" spans="2:9" hidden="1">
      <c r="B300" s="4"/>
      <c r="C300" s="4"/>
      <c r="D300" s="5"/>
      <c r="F300" s="5"/>
      <c r="G300" s="5"/>
      <c r="H300" s="22"/>
      <c r="I300" s="5"/>
    </row>
    <row r="301" spans="2:9" hidden="1">
      <c r="B301" s="4"/>
      <c r="C301" s="4"/>
      <c r="D301" s="5"/>
      <c r="F301" s="5"/>
      <c r="G301" s="5"/>
      <c r="H301" s="22"/>
      <c r="I301" s="5"/>
    </row>
    <row r="302" spans="2:9" hidden="1">
      <c r="B302" s="4"/>
      <c r="C302" s="4"/>
      <c r="D302" s="5"/>
      <c r="F302" s="5"/>
      <c r="G302" s="5"/>
      <c r="H302" s="22"/>
      <c r="I302" s="5"/>
    </row>
    <row r="303" spans="2:9" hidden="1">
      <c r="B303" s="4"/>
      <c r="C303" s="4"/>
      <c r="D303" s="5"/>
      <c r="F303" s="5"/>
      <c r="G303" s="5"/>
      <c r="H303" s="22"/>
      <c r="I303" s="5"/>
    </row>
    <row r="304" spans="2:9" hidden="1">
      <c r="B304" s="4"/>
      <c r="C304" s="4"/>
      <c r="D304" s="5"/>
      <c r="F304" s="5"/>
      <c r="G304" s="5"/>
      <c r="H304" s="22"/>
      <c r="I304" s="5"/>
    </row>
    <row r="305" spans="2:9" hidden="1">
      <c r="B305" s="4"/>
      <c r="C305" s="4"/>
      <c r="D305" s="5"/>
      <c r="F305" s="5"/>
      <c r="G305" s="5"/>
      <c r="H305" s="22"/>
      <c r="I305" s="5"/>
    </row>
    <row r="306" spans="2:9" hidden="1">
      <c r="B306" s="4"/>
      <c r="C306" s="4"/>
      <c r="D306" s="5"/>
      <c r="F306" s="5"/>
      <c r="G306" s="5"/>
      <c r="H306" s="22"/>
      <c r="I306" s="5"/>
    </row>
    <row r="307" spans="2:9" hidden="1">
      <c r="B307" s="4"/>
      <c r="C307" s="4"/>
      <c r="D307" s="5"/>
      <c r="F307" s="5"/>
      <c r="G307" s="5"/>
      <c r="H307" s="22"/>
      <c r="I307" s="5"/>
    </row>
    <row r="308" spans="2:9" hidden="1">
      <c r="B308" s="4"/>
      <c r="C308" s="4"/>
      <c r="D308" s="5"/>
      <c r="F308" s="5"/>
      <c r="G308" s="5"/>
      <c r="H308" s="22"/>
      <c r="I308" s="5"/>
    </row>
    <row r="309" spans="2:9" hidden="1">
      <c r="B309" s="4"/>
      <c r="C309" s="4"/>
      <c r="D309" s="5"/>
      <c r="F309" s="5"/>
      <c r="G309" s="5"/>
      <c r="H309" s="22"/>
      <c r="I309" s="5"/>
    </row>
    <row r="310" spans="2:9" hidden="1">
      <c r="B310" s="4"/>
      <c r="C310" s="4"/>
      <c r="D310" s="5"/>
      <c r="F310" s="5"/>
      <c r="G310" s="5"/>
      <c r="H310" s="22"/>
      <c r="I310" s="5"/>
    </row>
    <row r="311" spans="2:9" hidden="1">
      <c r="B311" s="4"/>
      <c r="C311" s="4"/>
      <c r="D311" s="5"/>
      <c r="F311" s="5"/>
      <c r="G311" s="5"/>
      <c r="H311" s="22"/>
      <c r="I311" s="5"/>
    </row>
    <row r="312" spans="2:9" hidden="1">
      <c r="B312" s="4"/>
      <c r="C312" s="4"/>
      <c r="D312" s="5"/>
      <c r="F312" s="5"/>
      <c r="G312" s="5"/>
      <c r="H312" s="22"/>
      <c r="I312" s="5"/>
    </row>
    <row r="313" spans="2:9" hidden="1">
      <c r="B313" s="4"/>
      <c r="C313" s="4"/>
      <c r="D313" s="5"/>
      <c r="F313" s="5"/>
      <c r="G313" s="5"/>
      <c r="H313" s="22"/>
      <c r="I313" s="5"/>
    </row>
    <row r="314" spans="2:9" hidden="1">
      <c r="B314" s="4"/>
      <c r="C314" s="4"/>
      <c r="D314" s="5"/>
      <c r="F314" s="5"/>
      <c r="G314" s="5"/>
      <c r="H314" s="22"/>
      <c r="I314" s="5"/>
    </row>
    <row r="315" spans="2:9" hidden="1">
      <c r="B315" s="4"/>
      <c r="C315" s="4"/>
      <c r="D315" s="5"/>
      <c r="F315" s="5"/>
      <c r="G315" s="5"/>
      <c r="H315" s="22"/>
      <c r="I315" s="5"/>
    </row>
    <row r="316" spans="2:9" hidden="1">
      <c r="B316" s="4"/>
      <c r="C316" s="4"/>
      <c r="D316" s="5"/>
      <c r="F316" s="5"/>
      <c r="G316" s="5"/>
      <c r="H316" s="22"/>
      <c r="I316" s="5"/>
    </row>
    <row r="317" spans="2:9" hidden="1">
      <c r="B317" s="4"/>
      <c r="C317" s="4"/>
      <c r="D317" s="5"/>
      <c r="F317" s="5"/>
      <c r="G317" s="5"/>
      <c r="H317" s="22"/>
      <c r="I317" s="5"/>
    </row>
    <row r="318" spans="2:9" hidden="1">
      <c r="B318" s="4"/>
      <c r="C318" s="4"/>
      <c r="D318" s="5"/>
      <c r="F318" s="5"/>
      <c r="G318" s="5"/>
      <c r="H318" s="22"/>
      <c r="I318" s="5"/>
    </row>
    <row r="319" spans="2:9" hidden="1">
      <c r="B319" s="4"/>
      <c r="C319" s="4"/>
      <c r="D319" s="5"/>
      <c r="F319" s="5"/>
      <c r="G319" s="5"/>
      <c r="H319" s="22"/>
      <c r="I319" s="5"/>
    </row>
    <row r="320" spans="2:9" hidden="1">
      <c r="B320" s="4"/>
      <c r="C320" s="4"/>
      <c r="D320" s="5"/>
      <c r="F320" s="5"/>
      <c r="G320" s="5"/>
      <c r="H320" s="22"/>
      <c r="I320" s="5"/>
    </row>
    <row r="321" spans="2:9" hidden="1">
      <c r="B321" s="4"/>
      <c r="C321" s="4"/>
      <c r="D321" s="5"/>
      <c r="F321" s="5"/>
      <c r="G321" s="5"/>
      <c r="H321" s="22"/>
      <c r="I321" s="5"/>
    </row>
    <row r="322" spans="2:9" hidden="1">
      <c r="B322" s="4"/>
      <c r="C322" s="4"/>
      <c r="D322" s="5"/>
      <c r="F322" s="5"/>
      <c r="G322" s="5"/>
      <c r="H322" s="22"/>
      <c r="I322" s="5"/>
    </row>
    <row r="323" spans="2:9" hidden="1">
      <c r="B323" s="4"/>
      <c r="C323" s="4"/>
      <c r="D323" s="5"/>
      <c r="F323" s="5"/>
      <c r="G323" s="5"/>
      <c r="H323" s="22"/>
      <c r="I323" s="5"/>
    </row>
    <row r="324" spans="2:9" hidden="1">
      <c r="B324" s="4"/>
      <c r="C324" s="4"/>
      <c r="D324" s="5"/>
      <c r="F324" s="5"/>
      <c r="G324" s="5"/>
      <c r="H324" s="22"/>
      <c r="I324" s="5"/>
    </row>
    <row r="325" spans="2:9" hidden="1">
      <c r="B325" s="4"/>
      <c r="C325" s="4"/>
      <c r="D325" s="5"/>
      <c r="F325" s="5"/>
      <c r="G325" s="5"/>
      <c r="H325" s="22"/>
      <c r="I325" s="5"/>
    </row>
    <row r="326" spans="2:9" hidden="1">
      <c r="B326" s="4"/>
      <c r="C326" s="4"/>
      <c r="D326" s="5"/>
      <c r="F326" s="5"/>
      <c r="G326" s="5"/>
      <c r="H326" s="22"/>
      <c r="I326" s="5"/>
    </row>
    <row r="327" spans="2:9" hidden="1">
      <c r="B327" s="4"/>
      <c r="C327" s="4"/>
      <c r="D327" s="5"/>
      <c r="F327" s="5"/>
      <c r="G327" s="5"/>
      <c r="H327" s="22"/>
      <c r="I327" s="5"/>
    </row>
    <row r="328" spans="2:9" hidden="1">
      <c r="B328" s="4"/>
      <c r="C328" s="4"/>
      <c r="D328" s="5"/>
      <c r="F328" s="5"/>
      <c r="G328" s="5"/>
      <c r="H328" s="22"/>
      <c r="I328" s="5"/>
    </row>
    <row r="329" spans="2:9" hidden="1">
      <c r="B329" s="4"/>
      <c r="C329" s="4"/>
      <c r="D329" s="5"/>
      <c r="F329" s="5"/>
      <c r="G329" s="5"/>
      <c r="H329" s="22"/>
      <c r="I329" s="5"/>
    </row>
    <row r="330" spans="2:9" hidden="1">
      <c r="B330" s="4"/>
      <c r="C330" s="4"/>
      <c r="D330" s="5"/>
      <c r="F330" s="5"/>
      <c r="G330" s="5"/>
      <c r="H330" s="22"/>
      <c r="I330" s="5"/>
    </row>
    <row r="331" spans="2:9" hidden="1">
      <c r="B331" s="4"/>
      <c r="C331" s="4"/>
      <c r="D331" s="5"/>
      <c r="F331" s="5"/>
      <c r="G331" s="5"/>
      <c r="H331" s="22"/>
      <c r="I331" s="5"/>
    </row>
    <row r="332" spans="2:9" hidden="1">
      <c r="B332" s="4"/>
      <c r="C332" s="4"/>
      <c r="D332" s="5"/>
      <c r="F332" s="5"/>
      <c r="G332" s="5"/>
      <c r="H332" s="22"/>
      <c r="I332" s="5"/>
    </row>
    <row r="333" spans="2:9" hidden="1">
      <c r="B333" s="4"/>
      <c r="C333" s="4"/>
      <c r="D333" s="5"/>
      <c r="F333" s="5"/>
      <c r="G333" s="5"/>
      <c r="H333" s="22"/>
      <c r="I333" s="5"/>
    </row>
    <row r="334" spans="2:9" hidden="1">
      <c r="B334" s="4"/>
      <c r="C334" s="4"/>
      <c r="D334" s="5"/>
      <c r="F334" s="5"/>
      <c r="G334" s="5"/>
      <c r="H334" s="22"/>
      <c r="I334" s="5"/>
    </row>
    <row r="335" spans="2:9" hidden="1">
      <c r="B335" s="4"/>
      <c r="C335" s="4"/>
      <c r="D335" s="5"/>
      <c r="F335" s="5"/>
      <c r="G335" s="5"/>
      <c r="H335" s="22"/>
      <c r="I335" s="5"/>
    </row>
    <row r="336" spans="2:9" hidden="1">
      <c r="B336" s="4"/>
      <c r="C336" s="4"/>
      <c r="D336" s="5"/>
      <c r="F336" s="5"/>
      <c r="G336" s="5"/>
      <c r="H336" s="22"/>
      <c r="I336" s="5"/>
    </row>
    <row r="337" spans="2:9" hidden="1">
      <c r="B337" s="4"/>
      <c r="C337" s="4"/>
      <c r="D337" s="5"/>
      <c r="F337" s="5"/>
      <c r="G337" s="5"/>
      <c r="H337" s="22"/>
      <c r="I337" s="5"/>
    </row>
    <row r="338" spans="2:9" hidden="1">
      <c r="B338" s="4"/>
      <c r="C338" s="4"/>
      <c r="D338" s="5"/>
      <c r="F338" s="5"/>
      <c r="G338" s="5"/>
      <c r="H338" s="22"/>
      <c r="I338" s="5"/>
    </row>
    <row r="339" spans="2:9" hidden="1">
      <c r="B339" s="4"/>
      <c r="C339" s="4"/>
      <c r="D339" s="5"/>
      <c r="F339" s="5"/>
      <c r="G339" s="5"/>
      <c r="H339" s="22"/>
      <c r="I339" s="5"/>
    </row>
    <row r="340" spans="2:9" hidden="1">
      <c r="B340" s="4"/>
      <c r="C340" s="4"/>
      <c r="D340" s="5"/>
      <c r="F340" s="5"/>
      <c r="G340" s="5"/>
      <c r="H340" s="22"/>
      <c r="I340" s="5"/>
    </row>
    <row r="341" spans="2:9" hidden="1">
      <c r="B341" s="4"/>
      <c r="C341" s="4"/>
      <c r="D341" s="5"/>
      <c r="F341" s="5"/>
      <c r="G341" s="5"/>
      <c r="H341" s="22"/>
      <c r="I341" s="5"/>
    </row>
    <row r="342" spans="2:9" hidden="1">
      <c r="B342" s="4"/>
      <c r="C342" s="4"/>
      <c r="D342" s="5"/>
      <c r="F342" s="5"/>
      <c r="G342" s="5"/>
      <c r="H342" s="22"/>
      <c r="I342" s="5"/>
    </row>
    <row r="343" spans="2:9" hidden="1">
      <c r="B343" s="4"/>
      <c r="C343" s="4"/>
      <c r="D343" s="5"/>
      <c r="F343" s="5"/>
      <c r="G343" s="5"/>
      <c r="H343" s="22"/>
      <c r="I343" s="5"/>
    </row>
    <row r="344" spans="2:9" hidden="1">
      <c r="B344" s="4"/>
      <c r="C344" s="4"/>
      <c r="D344" s="5"/>
      <c r="F344" s="5"/>
      <c r="G344" s="5"/>
      <c r="H344" s="22"/>
      <c r="I344" s="5"/>
    </row>
    <row r="345" spans="2:9" hidden="1">
      <c r="B345" s="4"/>
      <c r="C345" s="4"/>
      <c r="D345" s="5"/>
      <c r="F345" s="5"/>
      <c r="G345" s="5"/>
      <c r="H345" s="22"/>
      <c r="I345" s="5"/>
    </row>
    <row r="346" spans="2:9" hidden="1">
      <c r="B346" s="4"/>
      <c r="C346" s="4"/>
      <c r="D346" s="5"/>
      <c r="F346" s="5"/>
      <c r="G346" s="5"/>
      <c r="H346" s="22"/>
      <c r="I346" s="5"/>
    </row>
    <row r="347" spans="2:9" hidden="1">
      <c r="B347" s="4"/>
      <c r="C347" s="4"/>
      <c r="D347" s="5"/>
      <c r="F347" s="5"/>
      <c r="G347" s="5"/>
      <c r="H347" s="22"/>
      <c r="I347" s="5"/>
    </row>
    <row r="348" spans="2:9" hidden="1">
      <c r="B348" s="4"/>
      <c r="C348" s="4"/>
      <c r="D348" s="5"/>
      <c r="F348" s="5"/>
      <c r="G348" s="5"/>
      <c r="H348" s="22"/>
      <c r="I348" s="5"/>
    </row>
    <row r="349" spans="2:9" hidden="1">
      <c r="B349" s="4"/>
      <c r="C349" s="4"/>
      <c r="D349" s="5"/>
      <c r="F349" s="5"/>
      <c r="G349" s="5"/>
      <c r="H349" s="22"/>
      <c r="I349" s="5"/>
    </row>
    <row r="350" spans="2:9" hidden="1">
      <c r="B350" s="4"/>
      <c r="C350" s="4"/>
      <c r="D350" s="5"/>
      <c r="F350" s="5"/>
      <c r="G350" s="5"/>
      <c r="H350" s="22"/>
      <c r="I350" s="5"/>
    </row>
    <row r="351" spans="2:9" hidden="1">
      <c r="B351" s="4"/>
      <c r="C351" s="4"/>
      <c r="D351" s="5"/>
      <c r="F351" s="5"/>
      <c r="G351" s="5"/>
      <c r="H351" s="22"/>
      <c r="I351" s="5"/>
    </row>
    <row r="352" spans="2:9" hidden="1">
      <c r="B352" s="4"/>
      <c r="C352" s="4"/>
      <c r="D352" s="5"/>
      <c r="F352" s="5"/>
      <c r="G352" s="5"/>
      <c r="H352" s="22"/>
      <c r="I352" s="5"/>
    </row>
    <row r="353" spans="2:9" hidden="1">
      <c r="B353" s="4"/>
      <c r="C353" s="4"/>
      <c r="D353" s="5"/>
      <c r="F353" s="5"/>
      <c r="G353" s="5"/>
      <c r="H353" s="22"/>
      <c r="I353" s="5"/>
    </row>
    <row r="354" spans="2:9" hidden="1">
      <c r="B354" s="4"/>
      <c r="C354" s="4"/>
      <c r="D354" s="5"/>
      <c r="F354" s="5"/>
      <c r="G354" s="5"/>
      <c r="H354" s="22"/>
      <c r="I354" s="5"/>
    </row>
    <row r="355" spans="2:9" hidden="1">
      <c r="B355" s="4"/>
      <c r="C355" s="4"/>
      <c r="D355" s="5"/>
      <c r="F355" s="5"/>
      <c r="G355" s="5"/>
      <c r="H355" s="22"/>
      <c r="I355" s="5"/>
    </row>
    <row r="356" spans="2:9" hidden="1">
      <c r="B356" s="4"/>
      <c r="C356" s="4"/>
      <c r="D356" s="5"/>
      <c r="F356" s="5"/>
      <c r="G356" s="5"/>
      <c r="H356" s="22"/>
      <c r="I356" s="5"/>
    </row>
    <row r="357" spans="2:9" hidden="1">
      <c r="B357" s="4"/>
      <c r="C357" s="4"/>
      <c r="D357" s="5"/>
      <c r="F357" s="5"/>
      <c r="G357" s="5"/>
      <c r="H357" s="22"/>
      <c r="I357" s="5"/>
    </row>
    <row r="358" spans="2:9" hidden="1">
      <c r="B358" s="4"/>
      <c r="C358" s="4"/>
      <c r="D358" s="5"/>
      <c r="F358" s="5"/>
      <c r="G358" s="5"/>
      <c r="H358" s="22"/>
      <c r="I358" s="5"/>
    </row>
    <row r="359" spans="2:9" hidden="1">
      <c r="B359" s="4"/>
      <c r="C359" s="4"/>
      <c r="D359" s="5"/>
      <c r="F359" s="5"/>
      <c r="G359" s="5"/>
      <c r="H359" s="22"/>
      <c r="I359" s="5"/>
    </row>
    <row r="360" spans="2:9" hidden="1">
      <c r="B360" s="4"/>
      <c r="C360" s="4"/>
      <c r="D360" s="5"/>
      <c r="F360" s="5"/>
      <c r="G360" s="5"/>
      <c r="H360" s="22"/>
      <c r="I360" s="5"/>
    </row>
    <row r="361" spans="2:9" hidden="1">
      <c r="B361" s="4"/>
      <c r="C361" s="4"/>
      <c r="D361" s="5"/>
      <c r="F361" s="5"/>
      <c r="G361" s="5"/>
      <c r="H361" s="22"/>
      <c r="I361" s="5"/>
    </row>
    <row r="362" spans="2:9" hidden="1">
      <c r="B362" s="4"/>
      <c r="C362" s="4"/>
      <c r="D362" s="5"/>
      <c r="F362" s="5"/>
      <c r="G362" s="5"/>
      <c r="H362" s="22"/>
      <c r="I362" s="5"/>
    </row>
    <row r="363" spans="2:9" hidden="1">
      <c r="B363" s="4"/>
      <c r="C363" s="4"/>
      <c r="D363" s="5"/>
      <c r="F363" s="5"/>
      <c r="G363" s="5"/>
      <c r="H363" s="22"/>
      <c r="I363" s="5"/>
    </row>
    <row r="364" spans="2:9" hidden="1">
      <c r="B364" s="4"/>
      <c r="C364" s="4"/>
      <c r="D364" s="5"/>
      <c r="F364" s="5"/>
      <c r="G364" s="5"/>
      <c r="H364" s="22"/>
      <c r="I364" s="5"/>
    </row>
    <row r="365" spans="2:9" hidden="1">
      <c r="B365" s="4"/>
      <c r="C365" s="4"/>
      <c r="D365" s="5"/>
      <c r="F365" s="5"/>
      <c r="G365" s="5"/>
      <c r="H365" s="22"/>
      <c r="I365" s="5"/>
    </row>
    <row r="366" spans="2:9" hidden="1">
      <c r="B366" s="4"/>
      <c r="C366" s="4"/>
      <c r="D366" s="5"/>
      <c r="F366" s="5"/>
      <c r="G366" s="5"/>
      <c r="H366" s="22"/>
      <c r="I366" s="5"/>
    </row>
    <row r="367" spans="2:9" hidden="1">
      <c r="B367" s="4"/>
      <c r="C367" s="4"/>
      <c r="D367" s="5"/>
      <c r="F367" s="5"/>
      <c r="G367" s="5"/>
      <c r="H367" s="22"/>
      <c r="I367" s="5"/>
    </row>
    <row r="368" spans="2:9" hidden="1">
      <c r="B368" s="4"/>
      <c r="C368" s="4"/>
      <c r="D368" s="5"/>
      <c r="F368" s="5"/>
      <c r="G368" s="5"/>
      <c r="H368" s="22"/>
      <c r="I368" s="5"/>
    </row>
    <row r="369" spans="2:9" hidden="1">
      <c r="B369" s="4"/>
      <c r="C369" s="4"/>
      <c r="D369" s="5"/>
      <c r="F369" s="5"/>
      <c r="G369" s="5"/>
      <c r="H369" s="22"/>
      <c r="I369" s="5"/>
    </row>
    <row r="370" spans="2:9" hidden="1">
      <c r="B370" s="4"/>
      <c r="C370" s="4"/>
      <c r="D370" s="5"/>
      <c r="F370" s="5"/>
      <c r="G370" s="5"/>
      <c r="H370" s="22"/>
      <c r="I370" s="5"/>
    </row>
    <row r="371" spans="2:9" hidden="1">
      <c r="B371" s="4"/>
      <c r="C371" s="4"/>
      <c r="D371" s="5"/>
      <c r="F371" s="5"/>
      <c r="G371" s="5"/>
      <c r="H371" s="22"/>
      <c r="I371" s="5"/>
    </row>
    <row r="372" spans="2:9" hidden="1">
      <c r="B372" s="4"/>
      <c r="C372" s="4"/>
      <c r="D372" s="5"/>
      <c r="F372" s="5"/>
      <c r="G372" s="5"/>
      <c r="H372" s="22"/>
      <c r="I372" s="5"/>
    </row>
    <row r="373" spans="2:9" hidden="1">
      <c r="B373" s="4"/>
      <c r="C373" s="4"/>
      <c r="D373" s="5"/>
      <c r="F373" s="5"/>
      <c r="G373" s="5"/>
      <c r="H373" s="22"/>
      <c r="I373" s="5"/>
    </row>
    <row r="374" spans="2:9" hidden="1">
      <c r="B374" s="4"/>
      <c r="C374" s="4"/>
      <c r="D374" s="5"/>
      <c r="F374" s="5"/>
      <c r="G374" s="5"/>
      <c r="H374" s="22"/>
      <c r="I374" s="5"/>
    </row>
    <row r="375" spans="2:9" hidden="1">
      <c r="B375" s="4"/>
      <c r="C375" s="4"/>
      <c r="D375" s="5"/>
      <c r="F375" s="5"/>
      <c r="G375" s="5"/>
      <c r="H375" s="22"/>
      <c r="I375" s="5"/>
    </row>
    <row r="376" spans="2:9" hidden="1">
      <c r="B376" s="4"/>
      <c r="C376" s="4"/>
      <c r="D376" s="5"/>
      <c r="F376" s="5"/>
      <c r="G376" s="5"/>
      <c r="H376" s="22"/>
      <c r="I376" s="5"/>
    </row>
    <row r="377" spans="2:9" hidden="1">
      <c r="B377" s="4"/>
      <c r="C377" s="4"/>
      <c r="D377" s="5"/>
      <c r="F377" s="5"/>
      <c r="G377" s="5"/>
      <c r="H377" s="22"/>
      <c r="I377" s="5"/>
    </row>
    <row r="378" spans="2:9" hidden="1">
      <c r="B378" s="4"/>
      <c r="C378" s="4"/>
      <c r="D378" s="5"/>
      <c r="F378" s="5"/>
      <c r="G378" s="5"/>
      <c r="H378" s="22"/>
      <c r="I378" s="5"/>
    </row>
    <row r="379" spans="2:9" hidden="1">
      <c r="B379" s="4"/>
      <c r="C379" s="4"/>
      <c r="D379" s="5"/>
      <c r="F379" s="5"/>
      <c r="G379" s="5"/>
      <c r="H379" s="22"/>
      <c r="I379" s="5"/>
    </row>
    <row r="380" spans="2:9" hidden="1">
      <c r="B380" s="4"/>
      <c r="C380" s="4"/>
      <c r="D380" s="5"/>
      <c r="F380" s="5"/>
      <c r="G380" s="5"/>
      <c r="H380" s="22"/>
      <c r="I380" s="5"/>
    </row>
    <row r="381" spans="2:9" hidden="1">
      <c r="B381" s="4"/>
      <c r="C381" s="4"/>
      <c r="D381" s="5"/>
      <c r="F381" s="5"/>
      <c r="G381" s="5"/>
      <c r="H381" s="22"/>
      <c r="I381" s="5"/>
    </row>
    <row r="382" spans="2:9" hidden="1">
      <c r="B382" s="4"/>
      <c r="C382" s="4"/>
      <c r="D382" s="5"/>
      <c r="F382" s="5"/>
      <c r="G382" s="5"/>
      <c r="H382" s="22"/>
      <c r="I382" s="5"/>
    </row>
    <row r="383" spans="2:9" hidden="1">
      <c r="B383" s="4"/>
      <c r="C383" s="4"/>
      <c r="D383" s="5"/>
      <c r="F383" s="5"/>
      <c r="G383" s="5"/>
      <c r="H383" s="22"/>
      <c r="I383" s="5"/>
    </row>
    <row r="384" spans="2:9" hidden="1">
      <c r="B384" s="4"/>
      <c r="C384" s="4"/>
      <c r="D384" s="5"/>
      <c r="F384" s="5"/>
      <c r="G384" s="5"/>
      <c r="H384" s="22"/>
      <c r="I384" s="5"/>
    </row>
    <row r="385" spans="2:9" hidden="1">
      <c r="B385" s="4"/>
      <c r="C385" s="4"/>
      <c r="D385" s="5"/>
      <c r="F385" s="5"/>
      <c r="G385" s="5"/>
      <c r="H385" s="22"/>
      <c r="I385" s="5"/>
    </row>
    <row r="386" spans="2:9" hidden="1">
      <c r="B386" s="4"/>
      <c r="C386" s="4"/>
      <c r="D386" s="5"/>
      <c r="F386" s="5"/>
      <c r="G386" s="5"/>
      <c r="H386" s="22"/>
      <c r="I386" s="5"/>
    </row>
    <row r="387" spans="2:9" hidden="1">
      <c r="B387" s="4"/>
      <c r="C387" s="4"/>
      <c r="D387" s="5"/>
      <c r="F387" s="5"/>
      <c r="G387" s="5"/>
      <c r="H387" s="22"/>
      <c r="I387" s="5"/>
    </row>
    <row r="388" spans="2:9" hidden="1">
      <c r="B388" s="4"/>
      <c r="C388" s="4"/>
      <c r="D388" s="5"/>
      <c r="F388" s="5"/>
      <c r="G388" s="5"/>
      <c r="H388" s="22"/>
      <c r="I388" s="5"/>
    </row>
    <row r="389" spans="2:9" hidden="1">
      <c r="B389" s="4"/>
      <c r="C389" s="4"/>
      <c r="D389" s="5"/>
      <c r="F389" s="5"/>
      <c r="G389" s="5"/>
      <c r="H389" s="22"/>
      <c r="I389" s="5"/>
    </row>
    <row r="390" spans="2:9" hidden="1">
      <c r="B390" s="4"/>
      <c r="C390" s="4"/>
      <c r="D390" s="5"/>
      <c r="F390" s="5"/>
      <c r="G390" s="5"/>
      <c r="H390" s="22"/>
      <c r="I390" s="5"/>
    </row>
    <row r="391" spans="2:9" hidden="1">
      <c r="B391" s="4"/>
      <c r="C391" s="4"/>
      <c r="D391" s="5"/>
      <c r="F391" s="5"/>
      <c r="G391" s="5"/>
      <c r="H391" s="22"/>
      <c r="I391" s="5"/>
    </row>
    <row r="392" spans="2:9" hidden="1">
      <c r="F392" s="5"/>
      <c r="G392" s="5"/>
      <c r="H392" s="22"/>
      <c r="I392" s="5"/>
    </row>
    <row r="393" spans="2:9" hidden="1">
      <c r="F393" s="5"/>
      <c r="G393" s="5"/>
      <c r="H393" s="22"/>
      <c r="I393" s="5"/>
    </row>
    <row r="394" spans="2:9" hidden="1">
      <c r="F394" s="5"/>
      <c r="G394" s="5"/>
      <c r="H394" s="22"/>
      <c r="I394" s="5"/>
    </row>
    <row r="395" spans="2:9" hidden="1">
      <c r="F395" s="5"/>
      <c r="G395" s="5"/>
      <c r="H395" s="22"/>
      <c r="I395" s="5"/>
    </row>
    <row r="396" spans="2:9" hidden="1">
      <c r="F396" s="5"/>
      <c r="G396" s="5"/>
      <c r="H396" s="22"/>
      <c r="I396" s="5"/>
    </row>
    <row r="397" spans="2:9" hidden="1">
      <c r="F397" s="5"/>
      <c r="G397" s="5"/>
      <c r="H397" s="22"/>
      <c r="I397" s="5"/>
    </row>
    <row r="398" spans="2:9" hidden="1"/>
    <row r="399" spans="2:9" hidden="1"/>
    <row r="400" spans="2:9" hidden="1"/>
    <row r="401" hidden="1"/>
    <row r="402" hidden="1"/>
    <row r="403" hidden="1"/>
    <row r="404" hidden="1"/>
  </sheetData>
  <sheetProtection algorithmName="SHA-512" hashValue="H9Q06ACs9+WC94SW75cWZtlpdjs6eZmSq1AShT7mn4GNFc64ipvPhr6emmXKAd/QcuA7hofSoCSVVZHCnfIvwQ==" saltValue="4zOYaaUZWSV6OOuwqO9UBw==" spinCount="100000" sheet="1" objects="1" scenarios="1" selectLockedCells="1"/>
  <mergeCells count="18">
    <mergeCell ref="B61:B67"/>
    <mergeCell ref="C61:D67"/>
    <mergeCell ref="G4:I4"/>
    <mergeCell ref="C21:C27"/>
    <mergeCell ref="C28:C38"/>
    <mergeCell ref="D28:D38"/>
    <mergeCell ref="D21:D27"/>
    <mergeCell ref="B5:B20"/>
    <mergeCell ref="C5:C15"/>
    <mergeCell ref="D5:D15"/>
    <mergeCell ref="C16:C20"/>
    <mergeCell ref="D16:D20"/>
    <mergeCell ref="C2:D2"/>
    <mergeCell ref="B21:B45"/>
    <mergeCell ref="C39:C45"/>
    <mergeCell ref="D39:D45"/>
    <mergeCell ref="B46:B60"/>
    <mergeCell ref="C46:D60"/>
  </mergeCells>
  <phoneticPr fontId="2" type="noConversion"/>
  <conditionalFormatting sqref="H6 H8 H10 H12 H14 H17 H19 H22 H24 H26 H29 H31 H33 H35 H37 H40 H42 H44 H47 H49 H51 H53 H55 H57 H59 H61:H67">
    <cfRule type="cellIs" dxfId="8" priority="4" operator="equal">
      <formula>1</formula>
    </cfRule>
    <cfRule type="cellIs" dxfId="7" priority="5" operator="equal">
      <formula>3</formula>
    </cfRule>
    <cfRule type="cellIs" dxfId="6" priority="6" operator="equal">
      <formula>2</formula>
    </cfRule>
  </conditionalFormatting>
  <conditionalFormatting sqref="H6 H8 H10 H12 H14 H17 H19 H22 H24 H26 H29 H31 H33 H35 H37 H40">
    <cfRule type="cellIs" dxfId="5" priority="2" operator="equal">
      <formula>0</formula>
    </cfRule>
  </conditionalFormatting>
  <dataValidations disablePrompts="1" count="1">
    <dataValidation type="list" allowBlank="1" showInputMessage="1" showErrorMessage="1" sqref="H69">
      <formula1>performance</formula1>
    </dataValidation>
  </dataValidations>
  <pageMargins left="0.70866141732283472" right="0.70866141732283472" top="0.74803149606299213" bottom="0.74803149606299213" header="0.31496062992125984" footer="0.31496062992125984"/>
  <pageSetup paperSize="9" orientation="portrait" horizontalDpi="4294967292" verticalDpi="4294967292"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sheetPr codeName="Sheet3"/>
  <dimension ref="A1:T38"/>
  <sheetViews>
    <sheetView showRowColHeaders="0" zoomScale="85" zoomScaleNormal="85" zoomScalePageLayoutView="85" workbookViewId="0">
      <selection activeCell="C1" sqref="C1"/>
    </sheetView>
  </sheetViews>
  <sheetFormatPr defaultColWidth="0" defaultRowHeight="15" zeroHeight="1"/>
  <cols>
    <col min="1" max="1" width="4.28515625" style="96" customWidth="1"/>
    <col min="2" max="2" width="5.42578125" style="96" customWidth="1"/>
    <col min="3" max="3" width="6.42578125" style="96" customWidth="1"/>
    <col min="4" max="19" width="8.85546875" style="96" customWidth="1"/>
    <col min="20" max="20" width="1.5703125" style="96" customWidth="1"/>
    <col min="21" max="16384" width="8.85546875" style="96" hidden="1"/>
  </cols>
  <sheetData>
    <row r="1" spans="2:3">
      <c r="B1" s="95" t="s">
        <v>25</v>
      </c>
      <c r="C1" s="95" t="str">
        <f>Formulas!K2</f>
        <v>S</v>
      </c>
    </row>
    <row r="2" spans="2:3">
      <c r="B2" s="95" t="s">
        <v>26</v>
      </c>
      <c r="C2" s="95" t="str">
        <f>Formulas!K3</f>
        <v>S</v>
      </c>
    </row>
    <row r="3" spans="2:3">
      <c r="B3" s="95" t="s">
        <v>27</v>
      </c>
      <c r="C3" s="95" t="str">
        <f>Formulas!K4</f>
        <v>S</v>
      </c>
    </row>
    <row r="4" spans="2:3">
      <c r="B4" s="95" t="s">
        <v>28</v>
      </c>
      <c r="C4" s="95" t="str">
        <f>Formulas!K5</f>
        <v>S</v>
      </c>
    </row>
    <row r="5" spans="2:3">
      <c r="B5" s="95" t="s">
        <v>29</v>
      </c>
      <c r="C5" s="95" t="str">
        <f>Formulas!K6</f>
        <v>S</v>
      </c>
    </row>
    <row r="6" spans="2:3">
      <c r="B6" s="95" t="s">
        <v>30</v>
      </c>
      <c r="C6" s="95" t="str">
        <f>Formulas!K7</f>
        <v>S</v>
      </c>
    </row>
    <row r="7" spans="2:3">
      <c r="B7" s="95" t="s">
        <v>31</v>
      </c>
      <c r="C7" s="95" t="str">
        <f>Formulas!K8</f>
        <v>S</v>
      </c>
    </row>
    <row r="8" spans="2:3">
      <c r="B8" s="95" t="s">
        <v>32</v>
      </c>
      <c r="C8" s="95" t="str">
        <f>Formulas!K9</f>
        <v>S</v>
      </c>
    </row>
    <row r="9" spans="2:3">
      <c r="B9" s="95" t="s">
        <v>33</v>
      </c>
      <c r="C9" s="95" t="str">
        <f>Formulas!K10</f>
        <v>S</v>
      </c>
    </row>
    <row r="10" spans="2:3">
      <c r="B10" s="95" t="s">
        <v>34</v>
      </c>
      <c r="C10" s="95" t="str">
        <f>Formulas!K11</f>
        <v>S</v>
      </c>
    </row>
    <row r="11" spans="2:3">
      <c r="B11" s="95" t="s">
        <v>35</v>
      </c>
      <c r="C11" s="95" t="str">
        <f>Formulas!K12</f>
        <v>S</v>
      </c>
    </row>
    <row r="12" spans="2:3">
      <c r="B12" s="95" t="s">
        <v>36</v>
      </c>
      <c r="C12" s="95" t="str">
        <f>Formulas!K13</f>
        <v>S</v>
      </c>
    </row>
    <row r="13" spans="2:3">
      <c r="B13" s="95" t="s">
        <v>37</v>
      </c>
      <c r="C13" s="95" t="str">
        <f>Formulas!K14</f>
        <v>S</v>
      </c>
    </row>
    <row r="14" spans="2:3">
      <c r="B14" s="95" t="s">
        <v>38</v>
      </c>
      <c r="C14" s="95" t="str">
        <f>Formulas!K15</f>
        <v>S</v>
      </c>
    </row>
    <row r="15" spans="2:3">
      <c r="B15" s="95" t="s">
        <v>39</v>
      </c>
      <c r="C15" s="95" t="str">
        <f>Formulas!K16</f>
        <v>S</v>
      </c>
    </row>
    <row r="16" spans="2:3">
      <c r="B16" s="95" t="s">
        <v>40</v>
      </c>
      <c r="C16" s="95" t="str">
        <f>Formulas!K17</f>
        <v>S</v>
      </c>
    </row>
    <row r="17" spans="2:3">
      <c r="B17" s="95" t="s">
        <v>41</v>
      </c>
      <c r="C17" s="95" t="str">
        <f>Formulas!K18</f>
        <v>S</v>
      </c>
    </row>
    <row r="18" spans="2:3">
      <c r="B18" s="95" t="s">
        <v>42</v>
      </c>
      <c r="C18" s="95" t="str">
        <f>Formulas!K19</f>
        <v>S</v>
      </c>
    </row>
    <row r="19" spans="2:3">
      <c r="B19" s="95" t="s">
        <v>43</v>
      </c>
      <c r="C19" s="95" t="str">
        <f>Formulas!K20</f>
        <v>S</v>
      </c>
    </row>
    <row r="20" spans="2:3">
      <c r="B20" s="95" t="s">
        <v>44</v>
      </c>
      <c r="C20" s="95" t="str">
        <f>Formulas!K21</f>
        <v>S</v>
      </c>
    </row>
    <row r="21" spans="2:3">
      <c r="B21" s="95" t="s">
        <v>45</v>
      </c>
      <c r="C21" s="95" t="str">
        <f>Formulas!K22</f>
        <v>S</v>
      </c>
    </row>
    <row r="22" spans="2:3">
      <c r="B22" s="95" t="s">
        <v>46</v>
      </c>
      <c r="C22" s="95" t="str">
        <f>Formulas!K23</f>
        <v>S</v>
      </c>
    </row>
    <row r="23" spans="2:3">
      <c r="B23" s="95" t="s">
        <v>47</v>
      </c>
      <c r="C23" s="95" t="str">
        <f>Formulas!K24</f>
        <v>S</v>
      </c>
    </row>
    <row r="24" spans="2:3">
      <c r="B24" s="95" t="s">
        <v>48</v>
      </c>
      <c r="C24" s="95" t="str">
        <f>Formulas!K25</f>
        <v>S</v>
      </c>
    </row>
    <row r="25" spans="2:3">
      <c r="B25" s="95" t="s">
        <v>49</v>
      </c>
      <c r="C25" s="95" t="str">
        <f>Formulas!K26</f>
        <v>S</v>
      </c>
    </row>
    <row r="26" spans="2:3">
      <c r="B26" s="95" t="s">
        <v>50</v>
      </c>
      <c r="C26" s="95" t="str">
        <f>Formulas!K27</f>
        <v>S</v>
      </c>
    </row>
    <row r="27" spans="2:3">
      <c r="B27" s="95" t="s">
        <v>51</v>
      </c>
      <c r="C27" s="95" t="str">
        <f>Formulas!K28</f>
        <v>S</v>
      </c>
    </row>
    <row r="28" spans="2:3">
      <c r="B28" s="95" t="s">
        <v>52</v>
      </c>
      <c r="C28" s="95" t="str">
        <f>Formulas!K29</f>
        <v>S</v>
      </c>
    </row>
    <row r="29" spans="2:3"/>
    <row r="30" spans="2:3"/>
    <row r="31" spans="2:3"/>
    <row r="32" spans="2:3"/>
    <row r="33"/>
    <row r="34"/>
    <row r="35"/>
    <row r="36"/>
    <row r="37"/>
    <row r="38"/>
  </sheetData>
  <sheetProtection algorithmName="SHA-512" hashValue="GrIb2Ulvc8X7ORNQUDuKe1ZCfBHCRHyRimMeZoL+jEpEN/J8YAHJM3C8Cz7WakDEXwFaF9hcrZX/0BGmuSBENA==" saltValue="8zJeCPRSr0CR3dmtlupFWQ==" spinCount="100000" sheet="1" objects="1" scenarios="1" selectLockedCells="1"/>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17</vt:i4>
      </vt:variant>
    </vt:vector>
  </HeadingPairs>
  <TitlesOfParts>
    <vt:vector size="29" baseType="lpstr">
      <vt:lpstr>Introdução</vt:lpstr>
      <vt:lpstr>Orientações</vt:lpstr>
      <vt:lpstr>Quick Gauge</vt:lpstr>
      <vt:lpstr>1. Medição</vt:lpstr>
      <vt:lpstr>2. Gestão</vt:lpstr>
      <vt:lpstr>3. Engajamento</vt:lpstr>
      <vt:lpstr>4. Transparência</vt:lpstr>
      <vt:lpstr>Scorecard</vt:lpstr>
      <vt:lpstr>Diagrama de Aranha</vt:lpstr>
      <vt:lpstr>Glossário</vt:lpstr>
      <vt:lpstr>glossary_lookup</vt:lpstr>
      <vt:lpstr>Formulas</vt:lpstr>
      <vt:lpstr>_</vt:lpstr>
      <vt:lpstr>Col</vt:lpstr>
      <vt:lpstr>Disclosure</vt:lpstr>
      <vt:lpstr>Engagement</vt:lpstr>
      <vt:lpstr>glossaryterms</vt:lpstr>
      <vt:lpstr>Management</vt:lpstr>
      <vt:lpstr>Measurement</vt:lpstr>
      <vt:lpstr>No</vt:lpstr>
      <vt:lpstr>NoCol</vt:lpstr>
      <vt:lpstr>progresslist</vt:lpstr>
      <vt:lpstr>'1. Medição'!Titulos_de_impressao</vt:lpstr>
      <vt:lpstr>'2. Gestão'!Titulos_de_impressao</vt:lpstr>
      <vt:lpstr>'3. Engajamento'!Titulos_de_impressao</vt:lpstr>
      <vt:lpstr>'4. Transparência'!Titulos_de_impressao</vt:lpstr>
      <vt:lpstr>Yes</vt:lpstr>
      <vt:lpstr>YesCol</vt:lpstr>
      <vt:lpstr>yesnodontknow</vt:lpstr>
    </vt:vector>
  </TitlesOfParts>
  <Company>Ceres</Company>
  <LinksUpToDate>false</LinksUpToDate>
  <SharedDoc>false</SharedDoc>
  <HyperlinkBase>www.ceres.org/aquagauge</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Ceres Aqua Gauge</dc:title>
  <dc:creator>Brooke Barton</dc:creator>
  <dc:description>© 2011 Ceres. All rights reserved.</dc:description>
  <cp:lastModifiedBy>Silva Porto</cp:lastModifiedBy>
  <cp:lastPrinted>2011-10-13T16:33:37Z</cp:lastPrinted>
  <dcterms:created xsi:type="dcterms:W3CDTF">2011-03-02T11:25:12Z</dcterms:created>
  <dcterms:modified xsi:type="dcterms:W3CDTF">2018-02-26T12:56:46Z</dcterms:modified>
</cp:coreProperties>
</file>